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60" windowWidth="15192" windowHeight="9216" activeTab="1"/>
  </bookViews>
  <sheets>
    <sheet name="testo" sheetId="2" r:id="rId1"/>
    <sheet name="foglio1" sheetId="1" r:id="rId2"/>
    <sheet name="y-e-ycappello" sheetId="4" r:id="rId3"/>
  </sheets>
  <calcPr calcId="162913"/>
</workbook>
</file>

<file path=xl/calcChain.xml><?xml version="1.0" encoding="utf-8"?>
<calcChain xmlns="http://schemas.openxmlformats.org/spreadsheetml/2006/main">
  <c r="B52" i="1" l="1"/>
  <c r="O80" i="1" a="1"/>
  <c r="P83" i="1" s="1"/>
  <c r="L80" i="1" a="1"/>
  <c r="M81" i="1" s="1"/>
  <c r="L25" i="1" a="1"/>
  <c r="M25" i="1" s="1"/>
  <c r="D6" i="1"/>
  <c r="D9" i="1" s="1"/>
  <c r="E6" i="1"/>
  <c r="E9" i="1" s="1"/>
  <c r="E12" i="1" s="1"/>
  <c r="E15" i="1" s="1"/>
  <c r="E18" i="1" s="1"/>
  <c r="E21" i="1" s="1"/>
  <c r="E24" i="1" s="1"/>
  <c r="E27" i="1" s="1"/>
  <c r="E30" i="1" s="1"/>
  <c r="E33" i="1" s="1"/>
  <c r="E36" i="1" s="1"/>
  <c r="E39" i="1" s="1"/>
  <c r="E42" i="1" s="1"/>
  <c r="E45" i="1" s="1"/>
  <c r="E48" i="1" s="1"/>
  <c r="E51" i="1" s="1"/>
  <c r="D7" i="1"/>
  <c r="D10" i="1" s="1"/>
  <c r="D13" i="1" s="1"/>
  <c r="D16" i="1" s="1"/>
  <c r="D19" i="1" s="1"/>
  <c r="D22" i="1" s="1"/>
  <c r="D25" i="1" s="1"/>
  <c r="D28" i="1" s="1"/>
  <c r="D31" i="1" s="1"/>
  <c r="D34" i="1" s="1"/>
  <c r="D37" i="1" s="1"/>
  <c r="D40" i="1" s="1"/>
  <c r="D43" i="1" s="1"/>
  <c r="D46" i="1" s="1"/>
  <c r="D49" i="1" s="1"/>
  <c r="E7" i="1"/>
  <c r="E10" i="1" s="1"/>
  <c r="E13" i="1" s="1"/>
  <c r="E16" i="1" s="1"/>
  <c r="E19" i="1" s="1"/>
  <c r="E22" i="1" s="1"/>
  <c r="E25" i="1" s="1"/>
  <c r="E28" i="1" s="1"/>
  <c r="E31" i="1" s="1"/>
  <c r="E34" i="1" s="1"/>
  <c r="E37" i="1" s="1"/>
  <c r="E40" i="1" s="1"/>
  <c r="E43" i="1" s="1"/>
  <c r="E46" i="1" s="1"/>
  <c r="E49" i="1" s="1"/>
  <c r="E5" i="1"/>
  <c r="E8" i="1" s="1"/>
  <c r="E11" i="1" s="1"/>
  <c r="E14" i="1" s="1"/>
  <c r="E17" i="1" s="1"/>
  <c r="E20" i="1" s="1"/>
  <c r="E23" i="1" s="1"/>
  <c r="E26" i="1" s="1"/>
  <c r="E29" i="1" s="1"/>
  <c r="E32" i="1" s="1"/>
  <c r="E35" i="1" s="1"/>
  <c r="E38" i="1" s="1"/>
  <c r="E41" i="1" s="1"/>
  <c r="E44" i="1" s="1"/>
  <c r="E47" i="1" s="1"/>
  <c r="E50" i="1" s="1"/>
  <c r="D5" i="1"/>
  <c r="D8" i="1"/>
  <c r="D11" i="1" s="1"/>
  <c r="D14" i="1" s="1"/>
  <c r="D17" i="1" s="1"/>
  <c r="D20" i="1" s="1"/>
  <c r="D23" i="1" s="1"/>
  <c r="D26" i="1" s="1"/>
  <c r="D29" i="1" s="1"/>
  <c r="D32" i="1" s="1"/>
  <c r="D35" i="1" s="1"/>
  <c r="D38" i="1" s="1"/>
  <c r="D41" i="1" s="1"/>
  <c r="D44" i="1" s="1"/>
  <c r="D47" i="1" s="1"/>
  <c r="D50" i="1" s="1"/>
  <c r="D12" i="1" l="1"/>
  <c r="D15" i="1" s="1"/>
  <c r="D18" i="1" s="1"/>
  <c r="D21" i="1" s="1"/>
  <c r="D24" i="1" s="1"/>
  <c r="D27" i="1" s="1"/>
  <c r="D30" i="1" s="1"/>
  <c r="D33" i="1" s="1"/>
  <c r="D36" i="1" s="1"/>
  <c r="D39" i="1" s="1"/>
  <c r="D42" i="1" s="1"/>
  <c r="D45" i="1" s="1"/>
  <c r="D48" i="1" s="1"/>
  <c r="D51" i="1" s="1"/>
  <c r="L81" i="1"/>
  <c r="P82" i="1"/>
  <c r="L80" i="1"/>
  <c r="O84" i="1"/>
  <c r="L28" i="1"/>
  <c r="M26" i="1"/>
  <c r="L29" i="1"/>
  <c r="M84" i="1"/>
  <c r="M80" i="1"/>
  <c r="P81" i="1"/>
  <c r="P80" i="1"/>
  <c r="O80" i="1"/>
  <c r="M27" i="1"/>
  <c r="L84" i="1"/>
  <c r="M28" i="1"/>
  <c r="M29" i="1"/>
  <c r="L83" i="1"/>
  <c r="O81" i="1"/>
  <c r="L25" i="1"/>
  <c r="G17" i="1" s="1"/>
  <c r="M82" i="1"/>
  <c r="O82" i="1"/>
  <c r="L26" i="1"/>
  <c r="L82" i="1"/>
  <c r="P84" i="1"/>
  <c r="M83" i="1"/>
  <c r="O83" i="1"/>
  <c r="L27" i="1"/>
  <c r="G2" i="1" l="1"/>
  <c r="G11" i="1"/>
  <c r="L87" i="1"/>
  <c r="L88" i="1" s="1"/>
  <c r="G40" i="1"/>
  <c r="G46" i="1"/>
  <c r="G22" i="1"/>
  <c r="G37" i="1"/>
  <c r="G9" i="1"/>
  <c r="G29" i="1"/>
  <c r="G19" i="1"/>
  <c r="G21" i="1"/>
  <c r="G44" i="1"/>
  <c r="G23" i="1"/>
  <c r="G36" i="1"/>
  <c r="G47" i="1"/>
  <c r="G45" i="1"/>
  <c r="G33" i="1"/>
  <c r="G35" i="1"/>
  <c r="G6" i="1"/>
  <c r="G28" i="1"/>
  <c r="G30" i="1"/>
  <c r="G18" i="1"/>
  <c r="G27" i="1"/>
  <c r="G31" i="1"/>
  <c r="G5" i="1"/>
  <c r="G8" i="1"/>
  <c r="G10" i="1"/>
  <c r="G3" i="1"/>
  <c r="L49" i="1"/>
  <c r="L50" i="1" s="1"/>
  <c r="L70" i="1"/>
  <c r="G51" i="1"/>
  <c r="G25" i="1"/>
  <c r="G43" i="1"/>
  <c r="G38" i="1"/>
  <c r="G41" i="1"/>
  <c r="G49" i="1"/>
  <c r="G16" i="1"/>
  <c r="G12" i="1"/>
  <c r="G24" i="1"/>
  <c r="G32" i="1"/>
  <c r="G7" i="1"/>
  <c r="G50" i="1"/>
  <c r="G26" i="1"/>
  <c r="G42" i="1"/>
  <c r="G14" i="1"/>
  <c r="G48" i="1"/>
  <c r="G4" i="1"/>
  <c r="G39" i="1"/>
  <c r="G20" i="1"/>
  <c r="G15" i="1"/>
  <c r="G13" i="1"/>
  <c r="G34" i="1"/>
  <c r="L10" i="1" a="1"/>
  <c r="G52" i="1" l="1"/>
  <c r="M12" i="1"/>
  <c r="N10" i="1"/>
  <c r="O13" i="1"/>
  <c r="L13" i="1"/>
  <c r="N14" i="1"/>
  <c r="N13" i="1"/>
  <c r="L12" i="1"/>
  <c r="M14" i="1"/>
  <c r="O12" i="1"/>
  <c r="P10" i="1"/>
  <c r="L14" i="1"/>
  <c r="M11" i="1"/>
  <c r="P14" i="1"/>
  <c r="P13" i="1"/>
  <c r="L11" i="1"/>
  <c r="N12" i="1"/>
  <c r="N11" i="1"/>
  <c r="O14" i="1"/>
  <c r="P12" i="1"/>
  <c r="P11" i="1"/>
  <c r="L10" i="1"/>
  <c r="M13" i="1"/>
  <c r="M10" i="1"/>
  <c r="O11" i="1"/>
  <c r="O10" i="1"/>
  <c r="M33" i="1" l="1"/>
  <c r="M32" i="1"/>
  <c r="M34" i="1" s="1"/>
  <c r="M35" i="1" s="1"/>
</calcChain>
</file>

<file path=xl/sharedStrings.xml><?xml version="1.0" encoding="utf-8"?>
<sst xmlns="http://schemas.openxmlformats.org/spreadsheetml/2006/main" count="103" uniqueCount="92">
  <si>
    <t>1997 quad 1</t>
  </si>
  <si>
    <t>1998 quad 1</t>
  </si>
  <si>
    <t>1999 quad 1</t>
  </si>
  <si>
    <t>1997 quad 2</t>
  </si>
  <si>
    <t>1997 quad 3</t>
  </si>
  <si>
    <t>1998 quad 2</t>
  </si>
  <si>
    <t>1998 quad 3</t>
  </si>
  <si>
    <t>1999 quad 2</t>
  </si>
  <si>
    <t>1999 quad 3</t>
  </si>
  <si>
    <t>2000 quad 1</t>
  </si>
  <si>
    <t>2000 quad 2</t>
  </si>
  <si>
    <t>2000 quad 3</t>
  </si>
  <si>
    <t>2001 quad 1</t>
  </si>
  <si>
    <t>2001 quad 2</t>
  </si>
  <si>
    <t>2001 quad 3</t>
  </si>
  <si>
    <t>2002 quad 1</t>
  </si>
  <si>
    <t>2002 quad 2</t>
  </si>
  <si>
    <t>2002 quad 3</t>
  </si>
  <si>
    <t>2003 quad 1</t>
  </si>
  <si>
    <t>2003 quad 2</t>
  </si>
  <si>
    <t>2003 quad 3</t>
  </si>
  <si>
    <t>2004 quad 1</t>
  </si>
  <si>
    <t>2004 quad 2</t>
  </si>
  <si>
    <t>2004 quad 3</t>
  </si>
  <si>
    <t>2005 quad 1</t>
  </si>
  <si>
    <t>2005 quad 2</t>
  </si>
  <si>
    <t>2005 quad 3</t>
  </si>
  <si>
    <t>2006 quad 1</t>
  </si>
  <si>
    <t>2006 quad 2</t>
  </si>
  <si>
    <t>2006 quad 3</t>
  </si>
  <si>
    <t>2007 quad 1</t>
  </si>
  <si>
    <t>2007 quad 2</t>
  </si>
  <si>
    <t>2007 quad 3</t>
  </si>
  <si>
    <t>2008 quad 1</t>
  </si>
  <si>
    <t>2008 quad 2</t>
  </si>
  <si>
    <t>Tempo</t>
  </si>
  <si>
    <t>quad1</t>
  </si>
  <si>
    <t>quad2</t>
  </si>
  <si>
    <t>trend</t>
  </si>
  <si>
    <t>1) Costruire tramite la funzione REGR.LIN un mdello di regressione che esprime le vendite del bene A in funzione dellle vendite del bene B, del trend e della stagionalità.</t>
  </si>
  <si>
    <t>Trend</t>
  </si>
  <si>
    <t>Quad 1</t>
  </si>
  <si>
    <t>Quad 2</t>
  </si>
  <si>
    <t>2) Testare la presenza congiunta del trend e della stagionalità. Rimuovere queste due componenti se non risultano significative al 5% riadattando un nuovo modello.</t>
  </si>
  <si>
    <t>Modello ridotto</t>
  </si>
  <si>
    <t>Intercetta</t>
  </si>
  <si>
    <t>Test F</t>
  </si>
  <si>
    <t>NUM F</t>
  </si>
  <si>
    <t>DEN F</t>
  </si>
  <si>
    <t>Pvalue</t>
  </si>
  <si>
    <t>Test T</t>
  </si>
  <si>
    <t>Primo sottoperiodo</t>
  </si>
  <si>
    <t>Test F di omoschedasticità</t>
  </si>
  <si>
    <t>Conclusione: accetto l'ipotesi nulla di omoschedasticità dei residui</t>
  </si>
  <si>
    <t>Y cappello</t>
  </si>
  <si>
    <t>Vend A</t>
  </si>
  <si>
    <t>Vend B</t>
  </si>
  <si>
    <t>st.error(beta_i)</t>
  </si>
  <si>
    <t>R quad</t>
  </si>
  <si>
    <t>s</t>
  </si>
  <si>
    <t>F</t>
  </si>
  <si>
    <t>d.f.</t>
  </si>
  <si>
    <t>SSR</t>
  </si>
  <si>
    <t>SSE</t>
  </si>
  <si>
    <t>DOMANDE FACOLTATIVE</t>
  </si>
  <si>
    <t>Conclusione: accetto l'ipotesi nulla che il trend e la stagionalità non siano significativi per spiegare la variabilità delle vendite del bene A</t>
  </si>
  <si>
    <t>5) Nel modello finale testare la presenza di omoschedasticità dei residui utilizzando un livello di significatività del 5%</t>
  </si>
  <si>
    <t>2008 quad 3</t>
  </si>
  <si>
    <t>2009 quad 1</t>
  </si>
  <si>
    <t>2009 quad 2</t>
  </si>
  <si>
    <t>2009 quad 3</t>
  </si>
  <si>
    <t>2010 quad 1</t>
  </si>
  <si>
    <t>2010 quad 2</t>
  </si>
  <si>
    <t>2010 quad 3</t>
  </si>
  <si>
    <t>2011 quad 1</t>
  </si>
  <si>
    <t>2011 quad 2</t>
  </si>
  <si>
    <t>2011 quad 3</t>
  </si>
  <si>
    <t>2012 quad 1</t>
  </si>
  <si>
    <t>2012 quad 2</t>
  </si>
  <si>
    <t>2012 quad 3</t>
  </si>
  <si>
    <t>2013 quad 1</t>
  </si>
  <si>
    <t>2013 quad 2</t>
  </si>
  <si>
    <t>4) Stimare le vendite del bene A nel terzo quadrimestre del 2013, sapendo che le vendite del bene B sono risultate pari a 22.1</t>
  </si>
  <si>
    <t>Secondo sottoperiodo</t>
  </si>
  <si>
    <t>Valore del test</t>
  </si>
  <si>
    <t>p-value del test</t>
  </si>
  <si>
    <t>Indirizzo web dove scaricare il file</t>
  </si>
  <si>
    <t>http://www.riani.it/temi/maggio2016.xlsx</t>
  </si>
  <si>
    <t>3) Nel nuovo modello valutare la significatività delle vendite del bene B  interpretare il relativo coefficiente di regressione e fornire un giudizio sulla bontà di adattamento del modello</t>
  </si>
  <si>
    <t>Conclusione: rifiuto l'ipotesi nulla che la variabilità delle vendite del bene B non abbia effetto sulla variabilità delle vendite del bene A. Il modello di regressione non è soddisfacente, solo il 22% della variabilità di y viene spiegata dalla relazione con la variabile esplicativa</t>
  </si>
  <si>
    <t>Intepretazione di 0.404</t>
  </si>
  <si>
    <t>Ad un incremento di 1000 Euro di vendite del bene B, corrisponde un aumento teorico delle vendite del bene A di circa 404 Euro. R2 è basso ed il modello non è soddisfacente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</si>
</sst>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39607032057913E-2"/>
          <c:y val="3.5593220338983052E-2"/>
          <c:w val="0.80972078593588415"/>
          <c:h val="0.7779661016949152"/>
        </c:manualLayout>
      </c:layout>
      <c:lineChart>
        <c:grouping val="standard"/>
        <c:varyColors val="0"/>
        <c:ser>
          <c:idx val="0"/>
          <c:order val="0"/>
          <c:tx>
            <c:strRef>
              <c:f>foglio1!$B$1</c:f>
              <c:strCache>
                <c:ptCount val="1"/>
                <c:pt idx="0">
                  <c:v>Vend 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foglio1!$A$2:$A$51</c:f>
              <c:strCache>
                <c:ptCount val="50"/>
                <c:pt idx="0">
                  <c:v>1997 quad 1</c:v>
                </c:pt>
                <c:pt idx="1">
                  <c:v>1997 quad 2</c:v>
                </c:pt>
                <c:pt idx="2">
                  <c:v>1997 quad 3</c:v>
                </c:pt>
                <c:pt idx="3">
                  <c:v>1998 quad 1</c:v>
                </c:pt>
                <c:pt idx="4">
                  <c:v>1998 quad 2</c:v>
                </c:pt>
                <c:pt idx="5">
                  <c:v>1998 quad 3</c:v>
                </c:pt>
                <c:pt idx="6">
                  <c:v>1999 quad 1</c:v>
                </c:pt>
                <c:pt idx="7">
                  <c:v>1999 quad 2</c:v>
                </c:pt>
                <c:pt idx="8">
                  <c:v>1999 quad 3</c:v>
                </c:pt>
                <c:pt idx="9">
                  <c:v>2000 quad 1</c:v>
                </c:pt>
                <c:pt idx="10">
                  <c:v>2000 quad 2</c:v>
                </c:pt>
                <c:pt idx="11">
                  <c:v>2000 quad 3</c:v>
                </c:pt>
                <c:pt idx="12">
                  <c:v>2001 quad 1</c:v>
                </c:pt>
                <c:pt idx="13">
                  <c:v>2001 quad 2</c:v>
                </c:pt>
                <c:pt idx="14">
                  <c:v>2001 quad 3</c:v>
                </c:pt>
                <c:pt idx="15">
                  <c:v>2002 quad 1</c:v>
                </c:pt>
                <c:pt idx="16">
                  <c:v>2002 quad 2</c:v>
                </c:pt>
                <c:pt idx="17">
                  <c:v>2002 quad 3</c:v>
                </c:pt>
                <c:pt idx="18">
                  <c:v>2003 quad 1</c:v>
                </c:pt>
                <c:pt idx="19">
                  <c:v>2003 quad 2</c:v>
                </c:pt>
                <c:pt idx="20">
                  <c:v>2003 quad 3</c:v>
                </c:pt>
                <c:pt idx="21">
                  <c:v>2004 quad 1</c:v>
                </c:pt>
                <c:pt idx="22">
                  <c:v>2004 quad 2</c:v>
                </c:pt>
                <c:pt idx="23">
                  <c:v>2004 quad 3</c:v>
                </c:pt>
                <c:pt idx="24">
                  <c:v>2005 quad 1</c:v>
                </c:pt>
                <c:pt idx="25">
                  <c:v>2005 quad 2</c:v>
                </c:pt>
                <c:pt idx="26">
                  <c:v>2005 quad 3</c:v>
                </c:pt>
                <c:pt idx="27">
                  <c:v>2006 quad 1</c:v>
                </c:pt>
                <c:pt idx="28">
                  <c:v>2006 quad 2</c:v>
                </c:pt>
                <c:pt idx="29">
                  <c:v>2006 quad 3</c:v>
                </c:pt>
                <c:pt idx="30">
                  <c:v>2007 quad 1</c:v>
                </c:pt>
                <c:pt idx="31">
                  <c:v>2007 quad 2</c:v>
                </c:pt>
                <c:pt idx="32">
                  <c:v>2007 quad 3</c:v>
                </c:pt>
                <c:pt idx="33">
                  <c:v>2008 quad 1</c:v>
                </c:pt>
                <c:pt idx="34">
                  <c:v>2008 quad 2</c:v>
                </c:pt>
                <c:pt idx="35">
                  <c:v>2008 quad 3</c:v>
                </c:pt>
                <c:pt idx="36">
                  <c:v>2009 quad 1</c:v>
                </c:pt>
                <c:pt idx="37">
                  <c:v>2009 quad 2</c:v>
                </c:pt>
                <c:pt idx="38">
                  <c:v>2009 quad 3</c:v>
                </c:pt>
                <c:pt idx="39">
                  <c:v>2010 quad 1</c:v>
                </c:pt>
                <c:pt idx="40">
                  <c:v>2010 quad 2</c:v>
                </c:pt>
                <c:pt idx="41">
                  <c:v>2010 quad 3</c:v>
                </c:pt>
                <c:pt idx="42">
                  <c:v>2011 quad 1</c:v>
                </c:pt>
                <c:pt idx="43">
                  <c:v>2011 quad 2</c:v>
                </c:pt>
                <c:pt idx="44">
                  <c:v>2011 quad 3</c:v>
                </c:pt>
                <c:pt idx="45">
                  <c:v>2012 quad 1</c:v>
                </c:pt>
                <c:pt idx="46">
                  <c:v>2012 quad 2</c:v>
                </c:pt>
                <c:pt idx="47">
                  <c:v>2012 quad 3</c:v>
                </c:pt>
                <c:pt idx="48">
                  <c:v>2013 quad 1</c:v>
                </c:pt>
                <c:pt idx="49">
                  <c:v>2013 quad 2</c:v>
                </c:pt>
              </c:strCache>
            </c:strRef>
          </c:cat>
          <c:val>
            <c:numRef>
              <c:f>foglio1!$B$2:$B$51</c:f>
              <c:numCache>
                <c:formatCode>General</c:formatCode>
                <c:ptCount val="50"/>
                <c:pt idx="0">
                  <c:v>40.950099999999999</c:v>
                </c:pt>
                <c:pt idx="1">
                  <c:v>40.231099999999998</c:v>
                </c:pt>
                <c:pt idx="2">
                  <c:v>40.6068</c:v>
                </c:pt>
                <c:pt idx="3">
                  <c:v>40.485999999999997</c:v>
                </c:pt>
                <c:pt idx="4">
                  <c:v>40.891300000000001</c:v>
                </c:pt>
                <c:pt idx="5">
                  <c:v>40.762099999999997</c:v>
                </c:pt>
                <c:pt idx="6">
                  <c:v>40.456499999999998</c:v>
                </c:pt>
                <c:pt idx="7">
                  <c:v>40.018500000000003</c:v>
                </c:pt>
                <c:pt idx="8">
                  <c:v>40.821399999999997</c:v>
                </c:pt>
                <c:pt idx="9">
                  <c:v>40.444699999999997</c:v>
                </c:pt>
                <c:pt idx="10">
                  <c:v>40.715400000000002</c:v>
                </c:pt>
                <c:pt idx="11">
                  <c:v>40.791899999999998</c:v>
                </c:pt>
                <c:pt idx="12">
                  <c:v>40.921799999999998</c:v>
                </c:pt>
                <c:pt idx="13">
                  <c:v>40.738199999999999</c:v>
                </c:pt>
                <c:pt idx="14">
                  <c:v>40.176299999999998</c:v>
                </c:pt>
                <c:pt idx="15">
                  <c:v>40.405700000000003</c:v>
                </c:pt>
                <c:pt idx="16">
                  <c:v>40.935499999999998</c:v>
                </c:pt>
                <c:pt idx="17">
                  <c:v>40.916899999999998</c:v>
                </c:pt>
                <c:pt idx="18">
                  <c:v>40.410299999999999</c:v>
                </c:pt>
                <c:pt idx="19">
                  <c:v>40.893599999999999</c:v>
                </c:pt>
                <c:pt idx="20">
                  <c:v>40.057899999999997</c:v>
                </c:pt>
                <c:pt idx="21">
                  <c:v>40.352899999999998</c:v>
                </c:pt>
                <c:pt idx="22">
                  <c:v>40.813200000000002</c:v>
                </c:pt>
                <c:pt idx="23">
                  <c:v>40.009900000000002</c:v>
                </c:pt>
                <c:pt idx="24">
                  <c:v>40.1389</c:v>
                </c:pt>
                <c:pt idx="25">
                  <c:v>40.202800000000003</c:v>
                </c:pt>
                <c:pt idx="26">
                  <c:v>40.198700000000002</c:v>
                </c:pt>
                <c:pt idx="27">
                  <c:v>40.6038</c:v>
                </c:pt>
                <c:pt idx="28">
                  <c:v>40.272199999999998</c:v>
                </c:pt>
                <c:pt idx="29">
                  <c:v>40.198799999999999</c:v>
                </c:pt>
                <c:pt idx="30">
                  <c:v>40.015300000000003</c:v>
                </c:pt>
                <c:pt idx="31">
                  <c:v>40.7468</c:v>
                </c:pt>
                <c:pt idx="32">
                  <c:v>40.445099999999996</c:v>
                </c:pt>
                <c:pt idx="33">
                  <c:v>40.931800000000003</c:v>
                </c:pt>
                <c:pt idx="34">
                  <c:v>40.466000000000001</c:v>
                </c:pt>
                <c:pt idx="35">
                  <c:v>40.418599999999998</c:v>
                </c:pt>
                <c:pt idx="36">
                  <c:v>40.846200000000003</c:v>
                </c:pt>
                <c:pt idx="37">
                  <c:v>40.525199999999998</c:v>
                </c:pt>
                <c:pt idx="38">
                  <c:v>40.202599999999997</c:v>
                </c:pt>
                <c:pt idx="39">
                  <c:v>40.6721</c:v>
                </c:pt>
                <c:pt idx="40">
                  <c:v>40.838099999999997</c:v>
                </c:pt>
                <c:pt idx="41">
                  <c:v>40.019599999999997</c:v>
                </c:pt>
                <c:pt idx="42">
                  <c:v>40.6813</c:v>
                </c:pt>
                <c:pt idx="43">
                  <c:v>40.3795</c:v>
                </c:pt>
                <c:pt idx="44">
                  <c:v>40.831800000000001</c:v>
                </c:pt>
                <c:pt idx="45">
                  <c:v>40.502800000000001</c:v>
                </c:pt>
                <c:pt idx="46">
                  <c:v>40.709499999999998</c:v>
                </c:pt>
                <c:pt idx="47">
                  <c:v>40.428899999999999</c:v>
                </c:pt>
                <c:pt idx="48">
                  <c:v>40.304600000000001</c:v>
                </c:pt>
                <c:pt idx="49">
                  <c:v>40.189700000000002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0-4D19-AFF8-D7D20A44A032}"/>
            </c:ext>
          </c:extLst>
        </c:ser>
        <c:ser>
          <c:idx val="1"/>
          <c:order val="1"/>
          <c:tx>
            <c:strRef>
              <c:f>foglio1!$G$1</c:f>
              <c:strCache>
                <c:ptCount val="1"/>
                <c:pt idx="0">
                  <c:v>Y cappello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foglio1!$G$2:$G$51</c:f>
              <c:numCache>
                <c:formatCode>General</c:formatCode>
                <c:ptCount val="50"/>
                <c:pt idx="0">
                  <c:v>40.505974331636914</c:v>
                </c:pt>
                <c:pt idx="1">
                  <c:v>40.183239801287144</c:v>
                </c:pt>
                <c:pt idx="2">
                  <c:v>40.457970247242834</c:v>
                </c:pt>
                <c:pt idx="3">
                  <c:v>40.595396081438352</c:v>
                </c:pt>
                <c:pt idx="4">
                  <c:v>40.696778444859852</c:v>
                </c:pt>
                <c:pt idx="5">
                  <c:v>40.73181172867271</c:v>
                </c:pt>
                <c:pt idx="6">
                  <c:v>40.633581148570002</c:v>
                </c:pt>
                <c:pt idx="7">
                  <c:v>40.313836771625247</c:v>
                </c:pt>
                <c:pt idx="8">
                  <c:v>40.598749902149379</c:v>
                </c:pt>
                <c:pt idx="9">
                  <c:v>40.576202529176406</c:v>
                </c:pt>
                <c:pt idx="10">
                  <c:v>40.350122687269938</c:v>
                </c:pt>
                <c:pt idx="11">
                  <c:v>40.730478281883983</c:v>
                </c:pt>
                <c:pt idx="12">
                  <c:v>40.59402222717118</c:v>
                </c:pt>
                <c:pt idx="13">
                  <c:v>40.587274178270661</c:v>
                </c:pt>
                <c:pt idx="14">
                  <c:v>40.281025899126938</c:v>
                </c:pt>
                <c:pt idx="15">
                  <c:v>40.479830693082228</c:v>
                </c:pt>
                <c:pt idx="16">
                  <c:v>40.77246165198958</c:v>
                </c:pt>
                <c:pt idx="17">
                  <c:v>40.479547840733105</c:v>
                </c:pt>
                <c:pt idx="18">
                  <c:v>40.532522044976069</c:v>
                </c:pt>
                <c:pt idx="19">
                  <c:v>40.502337658576756</c:v>
                </c:pt>
                <c:pt idx="20">
                  <c:v>40.447625932760609</c:v>
                </c:pt>
                <c:pt idx="21">
                  <c:v>40.542017802410925</c:v>
                </c:pt>
                <c:pt idx="22">
                  <c:v>40.488639523383497</c:v>
                </c:pt>
                <c:pt idx="23">
                  <c:v>40.33432336319747</c:v>
                </c:pt>
                <c:pt idx="24">
                  <c:v>40.477527466810791</c:v>
                </c:pt>
                <c:pt idx="25">
                  <c:v>40.578869422753854</c:v>
                </c:pt>
                <c:pt idx="26">
                  <c:v>40.3521026537138</c:v>
                </c:pt>
                <c:pt idx="27">
                  <c:v>40.459950213686696</c:v>
                </c:pt>
                <c:pt idx="28">
                  <c:v>40.475103018104022</c:v>
                </c:pt>
                <c:pt idx="29">
                  <c:v>40.446252078493437</c:v>
                </c:pt>
                <c:pt idx="30">
                  <c:v>40.482295549267448</c:v>
                </c:pt>
                <c:pt idx="31">
                  <c:v>40.530582486010644</c:v>
                </c:pt>
                <c:pt idx="32">
                  <c:v>40.598143789972688</c:v>
                </c:pt>
                <c:pt idx="33">
                  <c:v>40.557291829263583</c:v>
                </c:pt>
                <c:pt idx="34">
                  <c:v>40.316059182939796</c:v>
                </c:pt>
                <c:pt idx="35">
                  <c:v>40.556079604910195</c:v>
                </c:pt>
                <c:pt idx="36">
                  <c:v>40.779250108368544</c:v>
                </c:pt>
                <c:pt idx="37">
                  <c:v>40.628974696027136</c:v>
                </c:pt>
                <c:pt idx="38">
                  <c:v>40.513853789933925</c:v>
                </c:pt>
                <c:pt idx="39">
                  <c:v>40.502701325882775</c:v>
                </c:pt>
                <c:pt idx="40">
                  <c:v>40.356668698778222</c:v>
                </c:pt>
                <c:pt idx="41">
                  <c:v>40.458091469678173</c:v>
                </c:pt>
                <c:pt idx="42">
                  <c:v>40.446575338321004</c:v>
                </c:pt>
                <c:pt idx="43">
                  <c:v>40.276338631627183</c:v>
                </c:pt>
                <c:pt idx="44">
                  <c:v>40.574626637516999</c:v>
                </c:pt>
                <c:pt idx="45">
                  <c:v>40.632409331695065</c:v>
                </c:pt>
                <c:pt idx="46">
                  <c:v>40.601901685468185</c:v>
                </c:pt>
                <c:pt idx="47">
                  <c:v>40.703041604019013</c:v>
                </c:pt>
                <c:pt idx="48">
                  <c:v>40.659603564689355</c:v>
                </c:pt>
                <c:pt idx="49">
                  <c:v>40.198635050575149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0-4D19-AFF8-D7D20A44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423327"/>
        <c:axId val="1"/>
      </c:lineChart>
      <c:catAx>
        <c:axId val="10314233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Tempo</a:t>
                </a:r>
              </a:p>
            </c:rich>
          </c:tx>
          <c:layout>
            <c:manualLayout>
              <c:xMode val="edge"/>
              <c:yMode val="edge"/>
              <c:x val="0.47466390899689764"/>
              <c:y val="0.9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41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valori effettivi e toerici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314233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3728251864126"/>
          <c:y val="0.63858695652173914"/>
          <c:w val="0.10356255178127588"/>
          <c:h val="7.33695652173912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</xdr:row>
      <xdr:rowOff>66675</xdr:rowOff>
    </xdr:from>
    <xdr:to>
      <xdr:col>11</xdr:col>
      <xdr:colOff>200025</xdr:colOff>
      <xdr:row>20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3925" y="714375"/>
          <a:ext cx="5981700" cy="2590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La zona B2:B51 del foglio1 contiene i dati quadrimestrali di vendita del bene A (migliaia di Euro).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La zona C2:C51 del foglio1 contiene i dati quadrimestrali di vendita del bene B (migliaia di Euro).</a:t>
          </a:r>
        </a:p>
        <a:p>
          <a:pPr algn="l" rtl="0">
            <a:defRPr sz="1000"/>
          </a:pP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1) Costruire tramite la funzione REGR.LIN un mdello di regressione che esprime le vendite del bene A (y=VEND A) in funzione dellle vendite del bene B (X=VEND B), del trend e della stagionalità. (punti 10)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2) Testare la presenza congiunta del trend e della stagionalità. Rimuovere queste due componenti se non risultano significative al 5% riadattando un nuovo modello. (punti 8)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3) Nel nuovo modello valutare la significatività delle vendite del bene B, interpretare il relativo coefficiente di regressione e fornire un giudizio sulla bontà di adattamento del modello. (punti 5)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ea typeface="+mn-ea"/>
              <a:cs typeface="Arial"/>
            </a:rPr>
            <a:t>4)  Nel modello finale stimare le vendite del bene A nel terzo quadrimestre del 2013, sapendo che le vendite del bene B sono risultate pari a 22.1 (punti 5)</a:t>
          </a: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DOMANDE AVANZATE (per il 30 o 30 e lode)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5) Nel modello finale testare la presenza di omoschedasticità dei residui utilizzando un livello di significatività del 5%.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6) Rappresentare graficamente in un unico grafico i valori teorici ed i valori effettivi del modello finale</a:t>
          </a:r>
        </a:p>
        <a:p>
          <a:pPr algn="l" rtl="0">
            <a:defRPr sz="1000"/>
          </a:pPr>
          <a:endParaRPr lang="it-IT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ani.it/temi/maggio2016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4:C25"/>
  <sheetViews>
    <sheetView workbookViewId="0">
      <selection activeCell="C27" sqref="C27"/>
    </sheetView>
  </sheetViews>
  <sheetFormatPr defaultRowHeight="13.2" x14ac:dyDescent="0.25"/>
  <sheetData>
    <row r="24" spans="3:3" x14ac:dyDescent="0.25">
      <c r="C24" s="1" t="s">
        <v>86</v>
      </c>
    </row>
    <row r="25" spans="3:3" x14ac:dyDescent="0.25">
      <c r="C25" s="3" t="s">
        <v>87</v>
      </c>
    </row>
  </sheetData>
  <phoneticPr fontId="1" type="noConversion"/>
  <hyperlinks>
    <hyperlink ref="C25" r:id="rId1"/>
  </hyperlinks>
  <pageMargins left="0.75" right="0.75" top="1" bottom="1" header="0.5" footer="0.5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abSelected="1" workbookViewId="0">
      <selection activeCell="O80" sqref="O80"/>
    </sheetView>
  </sheetViews>
  <sheetFormatPr defaultRowHeight="13.2" x14ac:dyDescent="0.25"/>
  <cols>
    <col min="1" max="1" width="21.5546875" customWidth="1"/>
  </cols>
  <sheetData>
    <row r="1" spans="1:16" x14ac:dyDescent="0.25">
      <c r="A1" t="s">
        <v>35</v>
      </c>
      <c r="B1" s="1" t="s">
        <v>55</v>
      </c>
      <c r="C1" s="1" t="s">
        <v>56</v>
      </c>
      <c r="D1" t="s">
        <v>36</v>
      </c>
      <c r="E1" t="s">
        <v>37</v>
      </c>
      <c r="F1" t="s">
        <v>38</v>
      </c>
      <c r="G1" t="s">
        <v>54</v>
      </c>
    </row>
    <row r="2" spans="1:16" x14ac:dyDescent="0.25">
      <c r="A2" s="1" t="s">
        <v>0</v>
      </c>
      <c r="B2">
        <v>40.950099999999999</v>
      </c>
      <c r="C2">
        <v>20.926100000000002</v>
      </c>
      <c r="D2">
        <v>1</v>
      </c>
      <c r="E2">
        <v>0</v>
      </c>
      <c r="F2">
        <v>1</v>
      </c>
      <c r="G2">
        <f>M$25+L$25*C2</f>
        <v>40.505974331636914</v>
      </c>
    </row>
    <row r="3" spans="1:16" x14ac:dyDescent="0.25">
      <c r="A3" s="1" t="s">
        <v>3</v>
      </c>
      <c r="B3">
        <v>40.231099999999998</v>
      </c>
      <c r="C3">
        <v>20.127400000000002</v>
      </c>
      <c r="D3">
        <v>0</v>
      </c>
      <c r="E3">
        <v>1</v>
      </c>
      <c r="F3">
        <v>2</v>
      </c>
      <c r="G3">
        <f t="shared" ref="G3:G51" si="0">M$25+L$25*C3</f>
        <v>40.183239801287144</v>
      </c>
    </row>
    <row r="4" spans="1:16" x14ac:dyDescent="0.25">
      <c r="A4" s="1" t="s">
        <v>4</v>
      </c>
      <c r="B4">
        <v>40.6068</v>
      </c>
      <c r="C4">
        <v>20.807300000000001</v>
      </c>
      <c r="D4">
        <v>0</v>
      </c>
      <c r="E4">
        <v>0</v>
      </c>
      <c r="F4">
        <v>3</v>
      </c>
      <c r="G4">
        <f t="shared" si="0"/>
        <v>40.457970247242834</v>
      </c>
      <c r="L4" s="5" t="s">
        <v>39</v>
      </c>
      <c r="M4" s="5"/>
      <c r="N4" s="5"/>
      <c r="O4" s="5"/>
      <c r="P4" s="5"/>
    </row>
    <row r="5" spans="1:16" x14ac:dyDescent="0.25">
      <c r="A5" s="1" t="s">
        <v>1</v>
      </c>
      <c r="B5">
        <v>40.485999999999997</v>
      </c>
      <c r="C5">
        <v>21.147400000000001</v>
      </c>
      <c r="D5">
        <f t="shared" ref="D5:E24" si="1">D2</f>
        <v>1</v>
      </c>
      <c r="E5">
        <f t="shared" si="1"/>
        <v>0</v>
      </c>
      <c r="F5">
        <v>4</v>
      </c>
      <c r="G5">
        <f t="shared" si="0"/>
        <v>40.595396081438352</v>
      </c>
      <c r="L5" s="5"/>
      <c r="M5" s="5"/>
      <c r="N5" s="5"/>
      <c r="O5" s="5"/>
      <c r="P5" s="5"/>
    </row>
    <row r="6" spans="1:16" x14ac:dyDescent="0.25">
      <c r="A6" s="1" t="s">
        <v>5</v>
      </c>
      <c r="B6">
        <v>40.891300000000001</v>
      </c>
      <c r="C6">
        <v>21.398299999999999</v>
      </c>
      <c r="D6">
        <f t="shared" si="1"/>
        <v>0</v>
      </c>
      <c r="E6">
        <f t="shared" si="1"/>
        <v>1</v>
      </c>
      <c r="F6">
        <v>5</v>
      </c>
      <c r="G6">
        <f t="shared" si="0"/>
        <v>40.696778444859852</v>
      </c>
      <c r="L6" s="5"/>
      <c r="M6" s="5"/>
      <c r="N6" s="5"/>
      <c r="O6" s="5"/>
      <c r="P6" s="5"/>
    </row>
    <row r="7" spans="1:16" x14ac:dyDescent="0.25">
      <c r="A7" s="1" t="s">
        <v>6</v>
      </c>
      <c r="B7">
        <v>40.762099999999997</v>
      </c>
      <c r="C7">
        <v>21.484999999999999</v>
      </c>
      <c r="D7">
        <f t="shared" si="1"/>
        <v>0</v>
      </c>
      <c r="E7">
        <f t="shared" si="1"/>
        <v>0</v>
      </c>
      <c r="F7">
        <v>6</v>
      </c>
      <c r="G7">
        <f t="shared" si="0"/>
        <v>40.73181172867271</v>
      </c>
      <c r="L7" s="5"/>
      <c r="M7" s="5"/>
      <c r="N7" s="5"/>
      <c r="O7" s="5"/>
      <c r="P7" s="5"/>
    </row>
    <row r="8" spans="1:16" x14ac:dyDescent="0.25">
      <c r="A8" s="1" t="s">
        <v>2</v>
      </c>
      <c r="B8">
        <v>40.456499999999998</v>
      </c>
      <c r="C8">
        <v>21.241900000000001</v>
      </c>
      <c r="D8">
        <f t="shared" si="1"/>
        <v>1</v>
      </c>
      <c r="E8">
        <f t="shared" si="1"/>
        <v>0</v>
      </c>
      <c r="F8">
        <v>7</v>
      </c>
      <c r="G8">
        <f t="shared" si="0"/>
        <v>40.633581148570002</v>
      </c>
      <c r="L8" s="5"/>
      <c r="M8" s="5"/>
      <c r="N8" s="5"/>
      <c r="O8" s="5"/>
      <c r="P8" s="5"/>
    </row>
    <row r="9" spans="1:16" x14ac:dyDescent="0.25">
      <c r="A9" s="1" t="s">
        <v>7</v>
      </c>
      <c r="B9">
        <v>40.018500000000003</v>
      </c>
      <c r="C9">
        <v>20.450600000000001</v>
      </c>
      <c r="D9">
        <f t="shared" si="1"/>
        <v>0</v>
      </c>
      <c r="E9">
        <f t="shared" si="1"/>
        <v>1</v>
      </c>
      <c r="F9">
        <v>8</v>
      </c>
      <c r="G9">
        <f t="shared" si="0"/>
        <v>40.313836771625247</v>
      </c>
      <c r="L9" t="s">
        <v>56</v>
      </c>
      <c r="M9" t="s">
        <v>42</v>
      </c>
      <c r="N9" t="s">
        <v>41</v>
      </c>
      <c r="O9" t="s">
        <v>40</v>
      </c>
      <c r="P9" t="s">
        <v>45</v>
      </c>
    </row>
    <row r="10" spans="1:16" x14ac:dyDescent="0.25">
      <c r="A10" s="1" t="s">
        <v>8</v>
      </c>
      <c r="B10">
        <v>40.821399999999997</v>
      </c>
      <c r="C10">
        <v>21.1557</v>
      </c>
      <c r="D10">
        <f t="shared" si="1"/>
        <v>0</v>
      </c>
      <c r="E10">
        <f t="shared" si="1"/>
        <v>0</v>
      </c>
      <c r="F10">
        <v>9</v>
      </c>
      <c r="G10">
        <f t="shared" si="0"/>
        <v>40.598749902149379</v>
      </c>
      <c r="L10">
        <f t="array" ref="L10:P14">LINEST(B2:B51,C2:F51,1,1)</f>
        <v>-3.1304606092707556E-3</v>
      </c>
      <c r="M10">
        <v>0.1941721378487419</v>
      </c>
      <c r="N10">
        <v>6.0460745846598482E-2</v>
      </c>
      <c r="O10">
        <v>0.44923593574503123</v>
      </c>
      <c r="P10">
        <v>31.097843938488328</v>
      </c>
    </row>
    <row r="11" spans="1:16" ht="15.6" x14ac:dyDescent="0.3">
      <c r="A11" s="1" t="s">
        <v>9</v>
      </c>
      <c r="B11">
        <v>40.444699999999997</v>
      </c>
      <c r="C11">
        <v>21.099900000000002</v>
      </c>
      <c r="D11">
        <f t="shared" si="1"/>
        <v>1</v>
      </c>
      <c r="E11">
        <f t="shared" si="1"/>
        <v>0</v>
      </c>
      <c r="F11">
        <v>10</v>
      </c>
      <c r="G11">
        <f t="shared" si="0"/>
        <v>40.576202529176406</v>
      </c>
      <c r="J11" s="2" t="s">
        <v>57</v>
      </c>
      <c r="K11" s="2"/>
      <c r="L11">
        <v>2.4953683844326875E-3</v>
      </c>
      <c r="M11">
        <v>8.9843692019278193E-2</v>
      </c>
      <c r="N11">
        <v>8.9288887778669279E-2</v>
      </c>
      <c r="O11">
        <v>0.10943066507404971</v>
      </c>
      <c r="P11">
        <v>2.2960981603225856</v>
      </c>
    </row>
    <row r="12" spans="1:16" x14ac:dyDescent="0.25">
      <c r="A12" s="1" t="s">
        <v>10</v>
      </c>
      <c r="B12">
        <v>40.715400000000002</v>
      </c>
      <c r="C12">
        <v>20.540400000000002</v>
      </c>
      <c r="D12">
        <f t="shared" si="1"/>
        <v>0</v>
      </c>
      <c r="E12">
        <f t="shared" si="1"/>
        <v>1</v>
      </c>
      <c r="F12">
        <v>11</v>
      </c>
      <c r="G12">
        <f t="shared" si="0"/>
        <v>40.350122687269938</v>
      </c>
      <c r="J12" t="s">
        <v>58</v>
      </c>
      <c r="K12" t="s">
        <v>59</v>
      </c>
      <c r="L12">
        <v>0.319885227280996</v>
      </c>
      <c r="M12">
        <v>0.25445378127487883</v>
      </c>
      <c r="N12" t="e">
        <v>#N/A</v>
      </c>
      <c r="O12" t="e">
        <v>#N/A</v>
      </c>
      <c r="P12" t="e">
        <v>#N/A</v>
      </c>
    </row>
    <row r="13" spans="1:16" x14ac:dyDescent="0.25">
      <c r="A13" s="1" t="s">
        <v>11</v>
      </c>
      <c r="B13">
        <v>40.791899999999998</v>
      </c>
      <c r="C13">
        <v>21.4817</v>
      </c>
      <c r="D13">
        <f t="shared" si="1"/>
        <v>0</v>
      </c>
      <c r="E13">
        <f t="shared" si="1"/>
        <v>0</v>
      </c>
      <c r="F13">
        <v>12</v>
      </c>
      <c r="G13">
        <f t="shared" si="0"/>
        <v>40.730478281883983</v>
      </c>
      <c r="J13" t="s">
        <v>60</v>
      </c>
      <c r="K13" t="s">
        <v>61</v>
      </c>
      <c r="L13">
        <v>5.2913257456885825</v>
      </c>
      <c r="M13">
        <v>45</v>
      </c>
      <c r="N13" t="e">
        <v>#N/A</v>
      </c>
      <c r="O13" t="e">
        <v>#N/A</v>
      </c>
      <c r="P13" t="e">
        <v>#N/A</v>
      </c>
    </row>
    <row r="14" spans="1:16" x14ac:dyDescent="0.25">
      <c r="A14" s="1" t="s">
        <v>12</v>
      </c>
      <c r="B14">
        <v>40.921799999999998</v>
      </c>
      <c r="C14">
        <v>21.143999999999998</v>
      </c>
      <c r="D14">
        <f t="shared" si="1"/>
        <v>1</v>
      </c>
      <c r="E14">
        <f t="shared" si="1"/>
        <v>0</v>
      </c>
      <c r="F14">
        <v>13</v>
      </c>
      <c r="G14">
        <f t="shared" si="0"/>
        <v>40.59402222717118</v>
      </c>
      <c r="J14" t="s">
        <v>62</v>
      </c>
      <c r="K14" t="s">
        <v>63</v>
      </c>
      <c r="L14">
        <v>1.3703840899712216</v>
      </c>
      <c r="M14">
        <v>2.9136027062287746</v>
      </c>
      <c r="N14" t="e">
        <v>#N/A</v>
      </c>
      <c r="O14" t="e">
        <v>#N/A</v>
      </c>
      <c r="P14" t="e">
        <v>#N/A</v>
      </c>
    </row>
    <row r="15" spans="1:16" x14ac:dyDescent="0.25">
      <c r="A15" s="1" t="s">
        <v>13</v>
      </c>
      <c r="B15">
        <v>40.738199999999999</v>
      </c>
      <c r="C15">
        <v>21.127300000000002</v>
      </c>
      <c r="D15">
        <f t="shared" si="1"/>
        <v>0</v>
      </c>
      <c r="E15">
        <f t="shared" si="1"/>
        <v>1</v>
      </c>
      <c r="F15">
        <v>14</v>
      </c>
      <c r="G15">
        <f t="shared" si="0"/>
        <v>40.587274178270661</v>
      </c>
    </row>
    <row r="16" spans="1:16" x14ac:dyDescent="0.25">
      <c r="A16" s="1" t="s">
        <v>14</v>
      </c>
      <c r="B16">
        <v>40.176299999999998</v>
      </c>
      <c r="C16">
        <v>20.369399999999999</v>
      </c>
      <c r="D16">
        <f t="shared" si="1"/>
        <v>0</v>
      </c>
      <c r="E16">
        <f t="shared" si="1"/>
        <v>0</v>
      </c>
      <c r="F16">
        <v>15</v>
      </c>
      <c r="G16">
        <f t="shared" si="0"/>
        <v>40.281025899126938</v>
      </c>
    </row>
    <row r="17" spans="1:16" x14ac:dyDescent="0.25">
      <c r="A17" s="1" t="s">
        <v>15</v>
      </c>
      <c r="B17">
        <v>40.405700000000003</v>
      </c>
      <c r="C17">
        <v>20.8614</v>
      </c>
      <c r="D17">
        <f t="shared" si="1"/>
        <v>1</v>
      </c>
      <c r="E17">
        <f t="shared" si="1"/>
        <v>0</v>
      </c>
      <c r="F17">
        <v>16</v>
      </c>
      <c r="G17">
        <f t="shared" si="0"/>
        <v>40.479830693082228</v>
      </c>
      <c r="L17" s="5" t="s">
        <v>43</v>
      </c>
      <c r="M17" s="5"/>
      <c r="N17" s="5"/>
      <c r="O17" s="5"/>
      <c r="P17" s="5"/>
    </row>
    <row r="18" spans="1:16" x14ac:dyDescent="0.25">
      <c r="A18" s="1" t="s">
        <v>16</v>
      </c>
      <c r="B18">
        <v>40.935499999999998</v>
      </c>
      <c r="C18">
        <v>21.585599999999999</v>
      </c>
      <c r="D18">
        <f t="shared" si="1"/>
        <v>0</v>
      </c>
      <c r="E18">
        <f t="shared" si="1"/>
        <v>1</v>
      </c>
      <c r="F18">
        <v>17</v>
      </c>
      <c r="G18">
        <f t="shared" si="0"/>
        <v>40.77246165198958</v>
      </c>
      <c r="L18" s="5"/>
      <c r="M18" s="5"/>
      <c r="N18" s="5"/>
      <c r="O18" s="5"/>
      <c r="P18" s="5"/>
    </row>
    <row r="19" spans="1:16" x14ac:dyDescent="0.25">
      <c r="A19" s="1" t="s">
        <v>17</v>
      </c>
      <c r="B19">
        <v>40.916899999999998</v>
      </c>
      <c r="C19">
        <v>20.860700000000001</v>
      </c>
      <c r="D19">
        <f t="shared" si="1"/>
        <v>0</v>
      </c>
      <c r="E19">
        <f t="shared" si="1"/>
        <v>0</v>
      </c>
      <c r="F19">
        <v>18</v>
      </c>
      <c r="G19">
        <f t="shared" si="0"/>
        <v>40.479547840733105</v>
      </c>
      <c r="L19" s="5"/>
      <c r="M19" s="5"/>
      <c r="N19" s="5"/>
      <c r="O19" s="5"/>
      <c r="P19" s="5"/>
    </row>
    <row r="20" spans="1:16" x14ac:dyDescent="0.25">
      <c r="A20" s="1" t="s">
        <v>18</v>
      </c>
      <c r="B20">
        <v>40.410299999999999</v>
      </c>
      <c r="C20">
        <v>20.991800000000001</v>
      </c>
      <c r="D20">
        <f t="shared" si="1"/>
        <v>1</v>
      </c>
      <c r="E20">
        <f t="shared" si="1"/>
        <v>0</v>
      </c>
      <c r="F20">
        <v>19</v>
      </c>
      <c r="G20">
        <f t="shared" si="0"/>
        <v>40.532522044976069</v>
      </c>
      <c r="L20" s="5"/>
      <c r="M20" s="5"/>
      <c r="N20" s="5"/>
      <c r="O20" s="5"/>
      <c r="P20" s="5"/>
    </row>
    <row r="21" spans="1:16" x14ac:dyDescent="0.25">
      <c r="A21" s="1" t="s">
        <v>19</v>
      </c>
      <c r="B21">
        <v>40.893599999999999</v>
      </c>
      <c r="C21">
        <v>20.917100000000001</v>
      </c>
      <c r="D21">
        <f t="shared" si="1"/>
        <v>0</v>
      </c>
      <c r="E21">
        <f t="shared" si="1"/>
        <v>1</v>
      </c>
      <c r="F21">
        <v>20</v>
      </c>
      <c r="G21">
        <f t="shared" si="0"/>
        <v>40.502337658576756</v>
      </c>
      <c r="L21" s="5"/>
      <c r="M21" s="5"/>
      <c r="N21" s="5"/>
      <c r="O21" s="5"/>
      <c r="P21" s="5"/>
    </row>
    <row r="22" spans="1:16" x14ac:dyDescent="0.25">
      <c r="A22" s="1" t="s">
        <v>20</v>
      </c>
      <c r="B22">
        <v>40.057899999999997</v>
      </c>
      <c r="C22">
        <v>20.781700000000001</v>
      </c>
      <c r="D22">
        <f t="shared" si="1"/>
        <v>0</v>
      </c>
      <c r="E22">
        <f t="shared" si="1"/>
        <v>0</v>
      </c>
      <c r="F22">
        <v>21</v>
      </c>
      <c r="G22">
        <f t="shared" si="0"/>
        <v>40.447625932760609</v>
      </c>
    </row>
    <row r="23" spans="1:16" x14ac:dyDescent="0.25">
      <c r="A23" s="1" t="s">
        <v>21</v>
      </c>
      <c r="B23">
        <v>40.352899999999998</v>
      </c>
      <c r="C23">
        <v>21.0153</v>
      </c>
      <c r="D23">
        <f t="shared" si="1"/>
        <v>1</v>
      </c>
      <c r="E23">
        <f t="shared" si="1"/>
        <v>0</v>
      </c>
      <c r="F23">
        <v>22</v>
      </c>
      <c r="G23">
        <f t="shared" si="0"/>
        <v>40.542017802410925</v>
      </c>
      <c r="L23" t="s">
        <v>44</v>
      </c>
    </row>
    <row r="24" spans="1:16" x14ac:dyDescent="0.25">
      <c r="A24" s="1" t="s">
        <v>22</v>
      </c>
      <c r="B24">
        <v>40.813200000000002</v>
      </c>
      <c r="C24">
        <v>20.883199999999999</v>
      </c>
      <c r="D24">
        <f t="shared" si="1"/>
        <v>0</v>
      </c>
      <c r="E24">
        <f t="shared" si="1"/>
        <v>1</v>
      </c>
      <c r="F24">
        <v>23</v>
      </c>
      <c r="G24">
        <f t="shared" si="0"/>
        <v>40.488639523383497</v>
      </c>
      <c r="L24" s="1" t="s">
        <v>56</v>
      </c>
      <c r="M24" t="s">
        <v>45</v>
      </c>
    </row>
    <row r="25" spans="1:16" x14ac:dyDescent="0.25">
      <c r="A25" s="1" t="s">
        <v>23</v>
      </c>
      <c r="B25">
        <v>40.009900000000002</v>
      </c>
      <c r="C25">
        <v>20.501300000000001</v>
      </c>
      <c r="D25">
        <f t="shared" ref="D25:E44" si="2">D22</f>
        <v>0</v>
      </c>
      <c r="E25">
        <f t="shared" si="2"/>
        <v>0</v>
      </c>
      <c r="F25">
        <v>24</v>
      </c>
      <c r="G25">
        <f t="shared" si="0"/>
        <v>40.33432336319747</v>
      </c>
      <c r="L25">
        <f t="array" ref="L25:M29">LINEST(B2:B51,C2:C51,1,1)</f>
        <v>0.40407478446196482</v>
      </c>
      <c r="M25">
        <v>32.050264984507393</v>
      </c>
    </row>
    <row r="26" spans="1:16" ht="15.6" x14ac:dyDescent="0.3">
      <c r="A26" s="1" t="s">
        <v>24</v>
      </c>
      <c r="B26">
        <v>40.1389</v>
      </c>
      <c r="C26">
        <v>20.855699999999999</v>
      </c>
      <c r="D26">
        <f t="shared" si="2"/>
        <v>1</v>
      </c>
      <c r="E26">
        <f t="shared" si="2"/>
        <v>0</v>
      </c>
      <c r="F26">
        <v>25</v>
      </c>
      <c r="G26">
        <f t="shared" si="0"/>
        <v>40.477527466810791</v>
      </c>
      <c r="J26" s="2" t="s">
        <v>57</v>
      </c>
      <c r="K26" s="2"/>
      <c r="L26">
        <v>0.10859108321153199</v>
      </c>
      <c r="M26">
        <v>2.2741973252165693</v>
      </c>
    </row>
    <row r="27" spans="1:16" x14ac:dyDescent="0.25">
      <c r="A27" s="1" t="s">
        <v>25</v>
      </c>
      <c r="B27">
        <v>40.202800000000003</v>
      </c>
      <c r="C27">
        <v>21.1065</v>
      </c>
      <c r="D27">
        <f t="shared" si="2"/>
        <v>0</v>
      </c>
      <c r="E27">
        <f t="shared" si="2"/>
        <v>1</v>
      </c>
      <c r="F27">
        <v>26</v>
      </c>
      <c r="G27">
        <f t="shared" si="0"/>
        <v>40.578869422753854</v>
      </c>
      <c r="J27" t="s">
        <v>58</v>
      </c>
      <c r="K27" t="s">
        <v>59</v>
      </c>
      <c r="L27">
        <v>0.22388300418140142</v>
      </c>
      <c r="M27">
        <v>0.26318857950753377</v>
      </c>
    </row>
    <row r="28" spans="1:16" x14ac:dyDescent="0.25">
      <c r="A28" s="1" t="s">
        <v>26</v>
      </c>
      <c r="B28">
        <v>40.198700000000002</v>
      </c>
      <c r="C28">
        <v>20.545300000000001</v>
      </c>
      <c r="D28">
        <f t="shared" si="2"/>
        <v>0</v>
      </c>
      <c r="E28">
        <f t="shared" si="2"/>
        <v>0</v>
      </c>
      <c r="F28">
        <v>27</v>
      </c>
      <c r="G28">
        <f t="shared" si="0"/>
        <v>40.3521026537138</v>
      </c>
      <c r="J28" t="s">
        <v>60</v>
      </c>
      <c r="K28" t="s">
        <v>61</v>
      </c>
      <c r="L28">
        <v>13.846345665156665</v>
      </c>
      <c r="M28">
        <v>48</v>
      </c>
    </row>
    <row r="29" spans="1:16" x14ac:dyDescent="0.25">
      <c r="A29" s="1" t="s">
        <v>27</v>
      </c>
      <c r="B29">
        <v>40.6038</v>
      </c>
      <c r="C29">
        <v>20.812200000000001</v>
      </c>
      <c r="D29">
        <f t="shared" si="2"/>
        <v>1</v>
      </c>
      <c r="E29">
        <f t="shared" si="2"/>
        <v>0</v>
      </c>
      <c r="F29">
        <v>28</v>
      </c>
      <c r="G29">
        <f t="shared" si="0"/>
        <v>40.459950213686696</v>
      </c>
      <c r="J29" t="s">
        <v>62</v>
      </c>
      <c r="K29" t="s">
        <v>63</v>
      </c>
      <c r="L29">
        <v>0.95911183380671217</v>
      </c>
      <c r="M29">
        <v>3.3248749623932841</v>
      </c>
    </row>
    <row r="30" spans="1:16" x14ac:dyDescent="0.25">
      <c r="A30" s="1" t="s">
        <v>28</v>
      </c>
      <c r="B30">
        <v>40.272199999999998</v>
      </c>
      <c r="C30">
        <v>20.849699999999999</v>
      </c>
      <c r="D30">
        <f t="shared" si="2"/>
        <v>0</v>
      </c>
      <c r="E30">
        <f t="shared" si="2"/>
        <v>1</v>
      </c>
      <c r="F30">
        <v>29</v>
      </c>
      <c r="G30">
        <f t="shared" si="0"/>
        <v>40.475103018104022</v>
      </c>
    </row>
    <row r="31" spans="1:16" x14ac:dyDescent="0.25">
      <c r="A31" s="1" t="s">
        <v>29</v>
      </c>
      <c r="B31">
        <v>40.198799999999999</v>
      </c>
      <c r="C31">
        <v>20.778300000000002</v>
      </c>
      <c r="D31">
        <f t="shared" si="2"/>
        <v>0</v>
      </c>
      <c r="E31">
        <f t="shared" si="2"/>
        <v>0</v>
      </c>
      <c r="F31">
        <v>30</v>
      </c>
      <c r="G31">
        <f t="shared" si="0"/>
        <v>40.446252078493437</v>
      </c>
      <c r="L31" t="s">
        <v>46</v>
      </c>
    </row>
    <row r="32" spans="1:16" x14ac:dyDescent="0.25">
      <c r="A32" s="1" t="s">
        <v>30</v>
      </c>
      <c r="B32">
        <v>40.015300000000003</v>
      </c>
      <c r="C32">
        <v>20.8675</v>
      </c>
      <c r="D32">
        <f t="shared" si="2"/>
        <v>1</v>
      </c>
      <c r="E32">
        <f t="shared" si="2"/>
        <v>0</v>
      </c>
      <c r="F32">
        <v>31</v>
      </c>
      <c r="G32">
        <f t="shared" si="0"/>
        <v>40.482295549267448</v>
      </c>
      <c r="L32" t="s">
        <v>47</v>
      </c>
      <c r="M32">
        <f>(M29-M14)/3</f>
        <v>0.13709075205483648</v>
      </c>
    </row>
    <row r="33" spans="1:16" x14ac:dyDescent="0.25">
      <c r="A33" s="1" t="s">
        <v>31</v>
      </c>
      <c r="B33">
        <v>40.7468</v>
      </c>
      <c r="C33">
        <v>20.986999999999998</v>
      </c>
      <c r="D33">
        <f t="shared" si="2"/>
        <v>0</v>
      </c>
      <c r="E33">
        <f t="shared" si="2"/>
        <v>1</v>
      </c>
      <c r="F33">
        <v>32</v>
      </c>
      <c r="G33">
        <f t="shared" si="0"/>
        <v>40.530582486010644</v>
      </c>
      <c r="L33" t="s">
        <v>48</v>
      </c>
      <c r="M33">
        <f>M14/M13</f>
        <v>6.4746726805083879E-2</v>
      </c>
    </row>
    <row r="34" spans="1:16" x14ac:dyDescent="0.25">
      <c r="A34" s="1" t="s">
        <v>32</v>
      </c>
      <c r="B34">
        <v>40.445099999999996</v>
      </c>
      <c r="C34">
        <v>21.154199999999999</v>
      </c>
      <c r="D34">
        <f t="shared" si="2"/>
        <v>0</v>
      </c>
      <c r="E34">
        <f t="shared" si="2"/>
        <v>0</v>
      </c>
      <c r="F34">
        <v>33</v>
      </c>
      <c r="G34">
        <f t="shared" si="0"/>
        <v>40.598143789972688</v>
      </c>
      <c r="L34" t="s">
        <v>46</v>
      </c>
      <c r="M34">
        <f>M32/M33</f>
        <v>2.1173387261342174</v>
      </c>
    </row>
    <row r="35" spans="1:16" x14ac:dyDescent="0.25">
      <c r="A35" s="1" t="s">
        <v>33</v>
      </c>
      <c r="B35">
        <v>40.931800000000003</v>
      </c>
      <c r="C35">
        <v>21.053100000000001</v>
      </c>
      <c r="D35">
        <f t="shared" si="2"/>
        <v>1</v>
      </c>
      <c r="E35">
        <f t="shared" si="2"/>
        <v>0</v>
      </c>
      <c r="F35">
        <v>34</v>
      </c>
      <c r="G35">
        <f t="shared" si="0"/>
        <v>40.557291829263583</v>
      </c>
      <c r="L35" t="s">
        <v>49</v>
      </c>
      <c r="M35">
        <f>FDIST(M34,3,M13)</f>
        <v>0.11129115590567536</v>
      </c>
    </row>
    <row r="36" spans="1:16" x14ac:dyDescent="0.25">
      <c r="A36" s="1" t="s">
        <v>34</v>
      </c>
      <c r="B36">
        <v>40.466000000000001</v>
      </c>
      <c r="C36">
        <v>20.456099999999999</v>
      </c>
      <c r="D36">
        <f t="shared" si="2"/>
        <v>0</v>
      </c>
      <c r="E36">
        <f t="shared" si="2"/>
        <v>1</v>
      </c>
      <c r="F36">
        <v>35</v>
      </c>
      <c r="G36">
        <f t="shared" si="0"/>
        <v>40.316059182939796</v>
      </c>
    </row>
    <row r="37" spans="1:16" x14ac:dyDescent="0.25">
      <c r="A37" s="1" t="s">
        <v>67</v>
      </c>
      <c r="B37">
        <v>40.418599999999998</v>
      </c>
      <c r="C37">
        <v>21.0501</v>
      </c>
      <c r="D37">
        <f t="shared" si="2"/>
        <v>0</v>
      </c>
      <c r="E37">
        <f t="shared" si="2"/>
        <v>0</v>
      </c>
      <c r="F37">
        <v>36</v>
      </c>
      <c r="G37">
        <f t="shared" si="0"/>
        <v>40.556079604910195</v>
      </c>
      <c r="L37" s="4" t="s">
        <v>65</v>
      </c>
      <c r="M37" s="5"/>
      <c r="N37" s="5"/>
      <c r="O37" s="5"/>
      <c r="P37" s="5"/>
    </row>
    <row r="38" spans="1:16" x14ac:dyDescent="0.25">
      <c r="A38" s="1" t="s">
        <v>68</v>
      </c>
      <c r="B38">
        <v>40.846200000000003</v>
      </c>
      <c r="C38">
        <v>21.602399999999999</v>
      </c>
      <c r="D38">
        <f t="shared" si="2"/>
        <v>1</v>
      </c>
      <c r="E38">
        <f t="shared" si="2"/>
        <v>0</v>
      </c>
      <c r="F38">
        <v>37</v>
      </c>
      <c r="G38">
        <f t="shared" si="0"/>
        <v>40.779250108368544</v>
      </c>
      <c r="L38" s="5"/>
      <c r="M38" s="5"/>
      <c r="N38" s="5"/>
      <c r="O38" s="5"/>
      <c r="P38" s="5"/>
    </row>
    <row r="39" spans="1:16" x14ac:dyDescent="0.25">
      <c r="A39" s="1" t="s">
        <v>69</v>
      </c>
      <c r="B39">
        <v>40.525199999999998</v>
      </c>
      <c r="C39">
        <v>21.230499999999999</v>
      </c>
      <c r="D39">
        <f t="shared" si="2"/>
        <v>0</v>
      </c>
      <c r="E39">
        <f t="shared" si="2"/>
        <v>1</v>
      </c>
      <c r="F39">
        <v>38</v>
      </c>
      <c r="G39">
        <f t="shared" si="0"/>
        <v>40.628974696027136</v>
      </c>
      <c r="L39" s="5"/>
      <c r="M39" s="5"/>
      <c r="N39" s="5"/>
      <c r="O39" s="5"/>
      <c r="P39" s="5"/>
    </row>
    <row r="40" spans="1:16" x14ac:dyDescent="0.25">
      <c r="A40" s="1" t="s">
        <v>70</v>
      </c>
      <c r="B40">
        <v>40.202599999999997</v>
      </c>
      <c r="C40">
        <v>20.945599999999999</v>
      </c>
      <c r="D40">
        <f t="shared" si="2"/>
        <v>0</v>
      </c>
      <c r="E40">
        <f t="shared" si="2"/>
        <v>0</v>
      </c>
      <c r="F40">
        <v>39</v>
      </c>
      <c r="G40">
        <f t="shared" si="0"/>
        <v>40.513853789933925</v>
      </c>
      <c r="L40" s="5"/>
      <c r="M40" s="5"/>
      <c r="N40" s="5"/>
      <c r="O40" s="5"/>
      <c r="P40" s="5"/>
    </row>
    <row r="41" spans="1:16" x14ac:dyDescent="0.25">
      <c r="A41" s="1" t="s">
        <v>71</v>
      </c>
      <c r="B41">
        <v>40.6721</v>
      </c>
      <c r="C41">
        <v>20.917999999999999</v>
      </c>
      <c r="D41">
        <f t="shared" si="2"/>
        <v>1</v>
      </c>
      <c r="E41">
        <f t="shared" si="2"/>
        <v>0</v>
      </c>
      <c r="F41">
        <v>40</v>
      </c>
      <c r="G41">
        <f t="shared" si="0"/>
        <v>40.502701325882775</v>
      </c>
      <c r="L41" s="5"/>
      <c r="M41" s="5"/>
      <c r="N41" s="5"/>
      <c r="O41" s="5"/>
      <c r="P41" s="5"/>
    </row>
    <row r="42" spans="1:16" x14ac:dyDescent="0.25">
      <c r="A42" s="1" t="s">
        <v>72</v>
      </c>
      <c r="B42">
        <v>40.838099999999997</v>
      </c>
      <c r="C42">
        <v>20.5566</v>
      </c>
      <c r="D42">
        <f t="shared" si="2"/>
        <v>0</v>
      </c>
      <c r="E42">
        <f t="shared" si="2"/>
        <v>1</v>
      </c>
      <c r="F42">
        <v>41</v>
      </c>
      <c r="G42">
        <f t="shared" si="0"/>
        <v>40.356668698778222</v>
      </c>
    </row>
    <row r="43" spans="1:16" x14ac:dyDescent="0.25">
      <c r="A43" s="1" t="s">
        <v>73</v>
      </c>
      <c r="B43">
        <v>40.019599999999997</v>
      </c>
      <c r="C43">
        <v>20.807600000000001</v>
      </c>
      <c r="D43">
        <f t="shared" si="2"/>
        <v>0</v>
      </c>
      <c r="E43">
        <f t="shared" si="2"/>
        <v>0</v>
      </c>
      <c r="F43">
        <v>42</v>
      </c>
      <c r="G43">
        <f t="shared" si="0"/>
        <v>40.458091469678173</v>
      </c>
      <c r="L43" s="4" t="s">
        <v>88</v>
      </c>
      <c r="M43" s="5"/>
      <c r="N43" s="5"/>
      <c r="O43" s="5"/>
      <c r="P43" s="5"/>
    </row>
    <row r="44" spans="1:16" x14ac:dyDescent="0.25">
      <c r="A44" s="1" t="s">
        <v>74</v>
      </c>
      <c r="B44">
        <v>40.6813</v>
      </c>
      <c r="C44">
        <v>20.7791</v>
      </c>
      <c r="D44">
        <f t="shared" si="2"/>
        <v>1</v>
      </c>
      <c r="E44">
        <f t="shared" si="2"/>
        <v>0</v>
      </c>
      <c r="F44">
        <v>43</v>
      </c>
      <c r="G44">
        <f t="shared" si="0"/>
        <v>40.446575338321004</v>
      </c>
      <c r="L44" s="5"/>
      <c r="M44" s="5"/>
      <c r="N44" s="5"/>
      <c r="O44" s="5"/>
      <c r="P44" s="5"/>
    </row>
    <row r="45" spans="1:16" x14ac:dyDescent="0.25">
      <c r="A45" s="1" t="s">
        <v>75</v>
      </c>
      <c r="B45">
        <v>40.3795</v>
      </c>
      <c r="C45">
        <v>20.357800000000001</v>
      </c>
      <c r="D45">
        <f t="shared" ref="D45:E51" si="3">D42</f>
        <v>0</v>
      </c>
      <c r="E45">
        <f t="shared" si="3"/>
        <v>1</v>
      </c>
      <c r="F45">
        <v>44</v>
      </c>
      <c r="G45">
        <f t="shared" si="0"/>
        <v>40.276338631627183</v>
      </c>
      <c r="L45" s="5"/>
      <c r="M45" s="5"/>
      <c r="N45" s="5"/>
      <c r="O45" s="5"/>
      <c r="P45" s="5"/>
    </row>
    <row r="46" spans="1:16" x14ac:dyDescent="0.25">
      <c r="A46" s="1" t="s">
        <v>76</v>
      </c>
      <c r="B46">
        <v>40.831800000000001</v>
      </c>
      <c r="C46">
        <v>21.096</v>
      </c>
      <c r="D46">
        <f t="shared" si="3"/>
        <v>0</v>
      </c>
      <c r="E46">
        <f t="shared" si="3"/>
        <v>0</v>
      </c>
      <c r="F46">
        <v>45</v>
      </c>
      <c r="G46">
        <f t="shared" si="0"/>
        <v>40.574626637516999</v>
      </c>
      <c r="L46" s="5"/>
      <c r="M46" s="5"/>
      <c r="N46" s="5"/>
      <c r="O46" s="5"/>
      <c r="P46" s="5"/>
    </row>
    <row r="47" spans="1:16" x14ac:dyDescent="0.25">
      <c r="A47" s="1" t="s">
        <v>77</v>
      </c>
      <c r="B47">
        <v>40.502800000000001</v>
      </c>
      <c r="C47">
        <v>21.239000000000001</v>
      </c>
      <c r="D47">
        <f t="shared" si="3"/>
        <v>1</v>
      </c>
      <c r="E47">
        <f t="shared" si="3"/>
        <v>0</v>
      </c>
      <c r="F47">
        <v>46</v>
      </c>
      <c r="G47">
        <f t="shared" si="0"/>
        <v>40.632409331695065</v>
      </c>
      <c r="L47" s="5"/>
      <c r="M47" s="5"/>
      <c r="N47" s="5"/>
      <c r="O47" s="5"/>
      <c r="P47" s="5"/>
    </row>
    <row r="48" spans="1:16" x14ac:dyDescent="0.25">
      <c r="A48" s="1" t="s">
        <v>78</v>
      </c>
      <c r="B48">
        <v>40.709499999999998</v>
      </c>
      <c r="C48">
        <v>21.163499999999999</v>
      </c>
      <c r="D48">
        <f t="shared" si="3"/>
        <v>0</v>
      </c>
      <c r="E48">
        <f t="shared" si="3"/>
        <v>1</v>
      </c>
      <c r="F48">
        <v>47</v>
      </c>
      <c r="G48">
        <f t="shared" si="0"/>
        <v>40.601901685468185</v>
      </c>
      <c r="L48" t="s">
        <v>50</v>
      </c>
    </row>
    <row r="49" spans="1:18" x14ac:dyDescent="0.25">
      <c r="A49" s="1" t="s">
        <v>79</v>
      </c>
      <c r="B49">
        <v>40.428899999999999</v>
      </c>
      <c r="C49">
        <v>21.413799999999998</v>
      </c>
      <c r="D49">
        <f t="shared" si="3"/>
        <v>0</v>
      </c>
      <c r="E49">
        <f t="shared" si="3"/>
        <v>0</v>
      </c>
      <c r="F49">
        <v>48</v>
      </c>
      <c r="G49">
        <f t="shared" si="0"/>
        <v>40.703041604019013</v>
      </c>
      <c r="L49">
        <f>L25/L26</f>
        <v>3.7210678124910119</v>
      </c>
    </row>
    <row r="50" spans="1:18" x14ac:dyDescent="0.25">
      <c r="A50" s="1" t="s">
        <v>80</v>
      </c>
      <c r="B50">
        <v>40.304600000000001</v>
      </c>
      <c r="C50">
        <v>21.3063</v>
      </c>
      <c r="D50">
        <f t="shared" si="3"/>
        <v>1</v>
      </c>
      <c r="E50">
        <f t="shared" si="3"/>
        <v>0</v>
      </c>
      <c r="F50">
        <v>49</v>
      </c>
      <c r="G50">
        <f t="shared" si="0"/>
        <v>40.659603564689355</v>
      </c>
      <c r="L50">
        <f>TDIST(L49,M28,2)</f>
        <v>5.2006462532466552E-4</v>
      </c>
    </row>
    <row r="51" spans="1:18" ht="13.2" customHeight="1" x14ac:dyDescent="0.25">
      <c r="A51" s="1" t="s">
        <v>81</v>
      </c>
      <c r="B51">
        <v>40.189700000000002</v>
      </c>
      <c r="C51">
        <v>20.165500000000002</v>
      </c>
      <c r="D51">
        <f t="shared" si="3"/>
        <v>0</v>
      </c>
      <c r="E51">
        <f t="shared" si="3"/>
        <v>1</v>
      </c>
      <c r="F51">
        <v>50</v>
      </c>
      <c r="G51">
        <f t="shared" si="0"/>
        <v>40.198635050575149</v>
      </c>
      <c r="L51" s="4" t="s">
        <v>89</v>
      </c>
      <c r="M51" s="4"/>
      <c r="N51" s="4"/>
      <c r="O51" s="4"/>
      <c r="P51" s="4"/>
      <c r="Q51" s="4"/>
      <c r="R51" s="4"/>
    </row>
    <row r="52" spans="1:18" x14ac:dyDescent="0.25">
      <c r="B52">
        <f>SUM(B2:B51)</f>
        <v>2025.5786999999996</v>
      </c>
      <c r="G52">
        <f>SUM(G2:G51)</f>
        <v>2025.5786999999993</v>
      </c>
      <c r="L52" s="4"/>
      <c r="M52" s="4"/>
      <c r="N52" s="4"/>
      <c r="O52" s="4"/>
      <c r="P52" s="4"/>
      <c r="Q52" s="4"/>
      <c r="R52" s="4"/>
    </row>
    <row r="53" spans="1:18" x14ac:dyDescent="0.25">
      <c r="L53" s="4"/>
      <c r="M53" s="4"/>
      <c r="N53" s="4"/>
      <c r="O53" s="4"/>
      <c r="P53" s="4"/>
      <c r="Q53" s="4"/>
      <c r="R53" s="4"/>
    </row>
    <row r="54" spans="1:18" x14ac:dyDescent="0.25">
      <c r="L54" s="4"/>
      <c r="M54" s="4"/>
      <c r="N54" s="4"/>
      <c r="O54" s="4"/>
      <c r="P54" s="4"/>
      <c r="Q54" s="4"/>
      <c r="R54" s="4"/>
    </row>
    <row r="55" spans="1:18" x14ac:dyDescent="0.25">
      <c r="L55" s="4"/>
      <c r="M55" s="4"/>
      <c r="N55" s="4"/>
      <c r="O55" s="4"/>
      <c r="P55" s="4"/>
      <c r="Q55" s="4"/>
      <c r="R55" s="4"/>
    </row>
    <row r="57" spans="1:18" x14ac:dyDescent="0.25">
      <c r="L57" s="1" t="s">
        <v>90</v>
      </c>
    </row>
    <row r="58" spans="1:18" x14ac:dyDescent="0.25">
      <c r="L58" s="4" t="s">
        <v>91</v>
      </c>
      <c r="M58" s="5"/>
      <c r="N58" s="5"/>
      <c r="O58" s="5"/>
      <c r="P58" s="5"/>
    </row>
    <row r="59" spans="1:18" x14ac:dyDescent="0.25">
      <c r="L59" s="5"/>
      <c r="M59" s="5"/>
      <c r="N59" s="5"/>
      <c r="O59" s="5"/>
      <c r="P59" s="5"/>
    </row>
    <row r="60" spans="1:18" x14ac:dyDescent="0.25">
      <c r="L60" s="5"/>
      <c r="M60" s="5"/>
      <c r="N60" s="5"/>
      <c r="O60" s="5"/>
      <c r="P60" s="5"/>
    </row>
    <row r="61" spans="1:18" x14ac:dyDescent="0.25">
      <c r="L61" s="5"/>
      <c r="M61" s="5"/>
      <c r="N61" s="5"/>
      <c r="O61" s="5"/>
      <c r="P61" s="5"/>
    </row>
    <row r="62" spans="1:18" x14ac:dyDescent="0.25">
      <c r="L62" s="5"/>
      <c r="M62" s="5"/>
      <c r="N62" s="5"/>
      <c r="O62" s="5"/>
      <c r="P62" s="5"/>
    </row>
    <row r="65" spans="12:16" x14ac:dyDescent="0.25">
      <c r="L65" s="4" t="s">
        <v>82</v>
      </c>
      <c r="M65" s="5"/>
      <c r="N65" s="5"/>
      <c r="O65" s="5"/>
      <c r="P65" s="5"/>
    </row>
    <row r="66" spans="12:16" x14ac:dyDescent="0.25">
      <c r="L66" s="5"/>
      <c r="M66" s="5"/>
      <c r="N66" s="5"/>
      <c r="O66" s="5"/>
      <c r="P66" s="5"/>
    </row>
    <row r="67" spans="12:16" x14ac:dyDescent="0.25">
      <c r="L67" s="5"/>
      <c r="M67" s="5"/>
      <c r="N67" s="5"/>
      <c r="O67" s="5"/>
      <c r="P67" s="5"/>
    </row>
    <row r="68" spans="12:16" x14ac:dyDescent="0.25">
      <c r="L68" s="5"/>
      <c r="M68" s="5"/>
      <c r="N68" s="5"/>
      <c r="O68" s="5"/>
      <c r="P68" s="5"/>
    </row>
    <row r="69" spans="12:16" x14ac:dyDescent="0.25">
      <c r="L69" s="5"/>
      <c r="M69" s="5"/>
      <c r="N69" s="5"/>
      <c r="O69" s="5"/>
      <c r="P69" s="5"/>
    </row>
    <row r="70" spans="12:16" x14ac:dyDescent="0.25">
      <c r="L70">
        <f>22.1*L25+M25</f>
        <v>40.980317721116819</v>
      </c>
    </row>
    <row r="72" spans="12:16" x14ac:dyDescent="0.25">
      <c r="L72" s="1" t="s">
        <v>64</v>
      </c>
    </row>
    <row r="74" spans="12:16" x14ac:dyDescent="0.25">
      <c r="L74" s="4" t="s">
        <v>66</v>
      </c>
      <c r="M74" s="5"/>
      <c r="N74" s="5"/>
      <c r="O74" s="5"/>
      <c r="P74" s="5"/>
    </row>
    <row r="75" spans="12:16" x14ac:dyDescent="0.25">
      <c r="L75" s="5"/>
      <c r="M75" s="5"/>
      <c r="N75" s="5"/>
      <c r="O75" s="5"/>
      <c r="P75" s="5"/>
    </row>
    <row r="76" spans="12:16" x14ac:dyDescent="0.25">
      <c r="L76" s="5"/>
      <c r="M76" s="5"/>
      <c r="N76" s="5"/>
      <c r="O76" s="5"/>
      <c r="P76" s="5"/>
    </row>
    <row r="77" spans="12:16" x14ac:dyDescent="0.25">
      <c r="L77" s="5"/>
      <c r="M77" s="5"/>
      <c r="N77" s="5"/>
      <c r="O77" s="5"/>
      <c r="P77" s="5"/>
    </row>
    <row r="78" spans="12:16" x14ac:dyDescent="0.25">
      <c r="L78" s="5"/>
      <c r="M78" s="5"/>
      <c r="N78" s="5"/>
      <c r="O78" s="5"/>
      <c r="P78" s="5"/>
    </row>
    <row r="79" spans="12:16" x14ac:dyDescent="0.25">
      <c r="L79" t="s">
        <v>51</v>
      </c>
      <c r="O79" t="s">
        <v>83</v>
      </c>
    </row>
    <row r="80" spans="12:16" x14ac:dyDescent="0.25">
      <c r="L80">
        <f t="array" ref="L80:M84">LINEST(B2:B26,C2:C26,1,1)</f>
        <v>0.54016010685387339</v>
      </c>
      <c r="M80">
        <v>29.241387801704853</v>
      </c>
      <c r="O80">
        <f t="array" ref="O80:P84">LINEST(B27:B51,C27:C51,1,1)</f>
        <v>0.23846639592812441</v>
      </c>
      <c r="P80">
        <v>35.474249504067814</v>
      </c>
    </row>
    <row r="81" spans="12:16" x14ac:dyDescent="0.25">
      <c r="L81">
        <v>0.14569681356267064</v>
      </c>
      <c r="M81">
        <v>3.0528224347767163</v>
      </c>
      <c r="O81">
        <v>0.15820759484948102</v>
      </c>
      <c r="P81">
        <v>3.3116434910308428</v>
      </c>
    </row>
    <row r="82" spans="12:16" x14ac:dyDescent="0.25">
      <c r="L82">
        <v>0.37406458560917627</v>
      </c>
      <c r="M82">
        <v>0.25857463340189957</v>
      </c>
      <c r="O82">
        <v>8.9900246081715152E-2</v>
      </c>
      <c r="P82">
        <v>0.26088173800091408</v>
      </c>
    </row>
    <row r="83" spans="12:16" x14ac:dyDescent="0.25">
      <c r="L83">
        <v>13.74500510948751</v>
      </c>
      <c r="M83">
        <v>23</v>
      </c>
      <c r="O83">
        <v>2.2719549708449893</v>
      </c>
      <c r="P83">
        <v>23</v>
      </c>
    </row>
    <row r="84" spans="12:16" x14ac:dyDescent="0.25">
      <c r="L84">
        <v>0.9190026017046804</v>
      </c>
      <c r="M84">
        <v>1.5377993438953153</v>
      </c>
      <c r="O84">
        <v>0.15462762228531779</v>
      </c>
      <c r="P84">
        <v>1.5653634681146846</v>
      </c>
    </row>
    <row r="86" spans="12:16" x14ac:dyDescent="0.25">
      <c r="L86" t="s">
        <v>52</v>
      </c>
    </row>
    <row r="87" spans="12:16" x14ac:dyDescent="0.25">
      <c r="L87">
        <f>P84/M84</f>
        <v>1.0179243958769992</v>
      </c>
      <c r="M87" t="s">
        <v>84</v>
      </c>
    </row>
    <row r="88" spans="12:16" x14ac:dyDescent="0.25">
      <c r="L88">
        <f>FDIST(L87,M83,P83)</f>
        <v>0.48319360404347533</v>
      </c>
      <c r="M88" t="s">
        <v>85</v>
      </c>
    </row>
    <row r="89" spans="12:16" x14ac:dyDescent="0.25">
      <c r="L89" s="5" t="s">
        <v>53</v>
      </c>
      <c r="M89" s="5"/>
      <c r="N89" s="5"/>
      <c r="O89" s="5"/>
      <c r="P89" s="5"/>
    </row>
    <row r="90" spans="12:16" x14ac:dyDescent="0.25">
      <c r="L90" s="5"/>
      <c r="M90" s="5"/>
      <c r="N90" s="5"/>
      <c r="O90" s="5"/>
      <c r="P90" s="5"/>
    </row>
    <row r="91" spans="12:16" x14ac:dyDescent="0.25">
      <c r="L91" s="5"/>
      <c r="M91" s="5"/>
      <c r="N91" s="5"/>
      <c r="O91" s="5"/>
      <c r="P91" s="5"/>
    </row>
    <row r="92" spans="12:16" x14ac:dyDescent="0.25">
      <c r="L92" s="5"/>
      <c r="M92" s="5"/>
      <c r="N92" s="5"/>
      <c r="O92" s="5"/>
      <c r="P92" s="5"/>
    </row>
    <row r="93" spans="12:16" x14ac:dyDescent="0.25">
      <c r="L93" s="5"/>
      <c r="M93" s="5"/>
      <c r="N93" s="5"/>
      <c r="O93" s="5"/>
      <c r="P93" s="5"/>
    </row>
  </sheetData>
  <mergeCells count="9">
    <mergeCell ref="L74:P78"/>
    <mergeCell ref="L89:P93"/>
    <mergeCell ref="L4:P8"/>
    <mergeCell ref="L17:P21"/>
    <mergeCell ref="L37:P41"/>
    <mergeCell ref="L43:P47"/>
    <mergeCell ref="L65:P69"/>
    <mergeCell ref="L58:P62"/>
    <mergeCell ref="L51:R5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1</vt:i4>
      </vt:variant>
    </vt:vector>
  </HeadingPairs>
  <TitlesOfParts>
    <vt:vector size="3" baseType="lpstr">
      <vt:lpstr>testo</vt:lpstr>
      <vt:lpstr>foglio1</vt:lpstr>
      <vt:lpstr>y-e-ycappello</vt:lpstr>
    </vt:vector>
  </TitlesOfParts>
  <Company>Università di 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Università di Parma</dc:creator>
  <cp:lastModifiedBy>Marco Riani</cp:lastModifiedBy>
  <cp:lastPrinted>2016-05-24T11:15:22Z</cp:lastPrinted>
  <dcterms:created xsi:type="dcterms:W3CDTF">2009-04-03T11:49:32Z</dcterms:created>
  <dcterms:modified xsi:type="dcterms:W3CDTF">2016-05-30T14:01:58Z</dcterms:modified>
</cp:coreProperties>
</file>