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books\AD\Excel\"/>
    </mc:Choice>
  </mc:AlternateContent>
  <bookViews>
    <workbookView xWindow="0" yWindow="0" windowWidth="2364" windowHeight="0" tabRatio="856"/>
  </bookViews>
  <sheets>
    <sheet name="tab 2.21 Figura 2.5 e Sez. 4.11" sheetId="1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9" i="11" l="1"/>
  <c r="C12" i="11" l="1"/>
  <c r="C13" i="11"/>
  <c r="C14" i="11"/>
  <c r="C15" i="11"/>
  <c r="C11" i="11"/>
  <c r="G11" i="11" l="1"/>
  <c r="H11" i="11" s="1"/>
  <c r="E19" i="11" a="1"/>
  <c r="E19" i="11" s="1"/>
  <c r="E22" i="11" s="1"/>
  <c r="B19" i="11"/>
  <c r="B12" i="11"/>
  <c r="G12" i="11" s="1"/>
  <c r="H12" i="11" s="1"/>
  <c r="B13" i="11"/>
  <c r="G13" i="11" s="1"/>
  <c r="H13" i="11" s="1"/>
  <c r="B14" i="11"/>
  <c r="G14" i="11" s="1"/>
  <c r="H14" i="11" s="1"/>
  <c r="B15" i="11"/>
  <c r="B11" i="11"/>
  <c r="H15" i="11" l="1"/>
  <c r="H19" i="11" s="1"/>
  <c r="C7" i="11"/>
  <c r="D7" i="11"/>
  <c r="E7" i="11"/>
  <c r="B7" i="11"/>
</calcChain>
</file>

<file path=xl/sharedStrings.xml><?xml version="1.0" encoding="utf-8"?>
<sst xmlns="http://schemas.openxmlformats.org/spreadsheetml/2006/main" count="25" uniqueCount="20">
  <si>
    <t>Italia</t>
  </si>
  <si>
    <t>Centro</t>
  </si>
  <si>
    <t>Mezzogiorno</t>
  </si>
  <si>
    <t>Nord Ovest</t>
  </si>
  <si>
    <t>Nord est</t>
  </si>
  <si>
    <t>disoccupati</t>
  </si>
  <si>
    <t>occupati</t>
  </si>
  <si>
    <t>Forze lavoro</t>
  </si>
  <si>
    <t>Pop. &gt;= 15 anni</t>
  </si>
  <si>
    <t>Tasso di disoccupazione</t>
  </si>
  <si>
    <t>Tasso di attività</t>
  </si>
  <si>
    <t>Tasso di attività medio</t>
  </si>
  <si>
    <t>Tasso di disoccupazione medio</t>
  </si>
  <si>
    <t>(x_i-M)^2</t>
  </si>
  <si>
    <t>(x_i-M)^2 w_i</t>
  </si>
  <si>
    <t>sigma tax attvità</t>
  </si>
  <si>
    <t>Tabella 2.21 Occupazione dati anno 2017</t>
  </si>
  <si>
    <t>Tabella 2.22</t>
  </si>
  <si>
    <t>Var tax di attività in un unico passaggio</t>
  </si>
  <si>
    <t>Var tax di attività utilizzando calcoli intermedi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</si>
</sst>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5" formatCode="0.000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5">
    <xf numFmtId="0" fontId="0" fillId="0" borderId="0" xfId="0"/>
    <xf numFmtId="2" fontId="0" fillId="0" borderId="0" xfId="0" applyNumberFormat="1"/>
    <xf numFmtId="3" fontId="0" fillId="0" borderId="0" xfId="0" applyNumberFormat="1"/>
    <xf numFmtId="165" fontId="0" fillId="0" borderId="0" xfId="0" applyNumberFormat="1"/>
    <xf numFmtId="0" fontId="0" fillId="0" borderId="0" xfId="0" applyAlignment="1">
      <alignment wrapText="1"/>
    </xf>
  </cellXfs>
  <cellStyles count="43">
    <cellStyle name="20% - Colore 1" xfId="19" builtinId="30" customBuiltin="1"/>
    <cellStyle name="20% - Colore 2" xfId="23" builtinId="34" customBuiltin="1"/>
    <cellStyle name="20% - Colore 3" xfId="27" builtinId="38" customBuiltin="1"/>
    <cellStyle name="20% - Colore 4" xfId="31" builtinId="42" customBuiltin="1"/>
    <cellStyle name="20% - Colore 5" xfId="35" builtinId="46" customBuiltin="1"/>
    <cellStyle name="20% - Colore 6" xfId="39" builtinId="50" customBuiltin="1"/>
    <cellStyle name="40% - Colore 1" xfId="20" builtinId="31" customBuiltin="1"/>
    <cellStyle name="40% - Colore 2" xfId="24" builtinId="35" customBuiltin="1"/>
    <cellStyle name="40% - Colore 3" xfId="28" builtinId="39" customBuiltin="1"/>
    <cellStyle name="40% - Colore 4" xfId="32" builtinId="43" customBuiltin="1"/>
    <cellStyle name="40% - Colore 5" xfId="36" builtinId="47" customBuiltin="1"/>
    <cellStyle name="40% - Colore 6" xfId="40" builtinId="51" customBuiltin="1"/>
    <cellStyle name="60% - Colore 1" xfId="21" builtinId="32" customBuiltin="1"/>
    <cellStyle name="60% - Colore 2" xfId="25" builtinId="36" customBuiltin="1"/>
    <cellStyle name="60% - Colore 3" xfId="29" builtinId="40" customBuiltin="1"/>
    <cellStyle name="60% - Colore 4" xfId="33" builtinId="44" customBuiltin="1"/>
    <cellStyle name="60% - Colore 5" xfId="37" builtinId="48" customBuiltin="1"/>
    <cellStyle name="60% - Colore 6" xfId="41" builtinId="52" customBuiltin="1"/>
    <cellStyle name="Calcolo" xfId="11" builtinId="22" customBuiltin="1"/>
    <cellStyle name="Cella collegata" xfId="12" builtinId="24" customBuiltin="1"/>
    <cellStyle name="Cella da controllare" xfId="13" builtinId="23" customBuiltin="1"/>
    <cellStyle name="Colore 1" xfId="18" builtinId="29" customBuiltin="1"/>
    <cellStyle name="Colore 2" xfId="22" builtinId="33" customBuiltin="1"/>
    <cellStyle name="Colore 3" xfId="26" builtinId="37" customBuiltin="1"/>
    <cellStyle name="Colore 4" xfId="30" builtinId="41" customBuiltin="1"/>
    <cellStyle name="Colore 5" xfId="34" builtinId="45" customBuiltin="1"/>
    <cellStyle name="Colore 6" xfId="38" builtinId="49" customBuiltin="1"/>
    <cellStyle name="Input" xfId="9" builtinId="20" customBuiltin="1"/>
    <cellStyle name="Neutrale" xfId="8" builtinId="28" customBuiltin="1"/>
    <cellStyle name="Normale" xfId="0" builtinId="0"/>
    <cellStyle name="Normale 2" xfId="42"/>
    <cellStyle name="Nota" xfId="15" builtinId="10" customBuiltin="1"/>
    <cellStyle name="Output" xfId="10" builtinId="21" customBuiltin="1"/>
    <cellStyle name="Testo avviso" xfId="14" builtinId="11" customBuiltin="1"/>
    <cellStyle name="Testo descrittivo" xfId="16" builtinId="53" customBuiltin="1"/>
    <cellStyle name="Titolo" xfId="1" builtinId="15" customBuiltin="1"/>
    <cellStyle name="Titolo 1" xfId="2" builtinId="16" customBuiltin="1"/>
    <cellStyle name="Titolo 2" xfId="3" builtinId="17" customBuiltin="1"/>
    <cellStyle name="Titolo 3" xfId="4" builtinId="18" customBuiltin="1"/>
    <cellStyle name="Titolo 4" xfId="5" builtinId="19" customBuiltin="1"/>
    <cellStyle name="Totale" xfId="17" builtinId="25" customBuiltin="1"/>
    <cellStyle name="Valore non valido" xfId="7" builtinId="27" customBuiltin="1"/>
    <cellStyle name="Valore valido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spPr>
            <a:solidFill>
              <a:schemeClr val="lt1"/>
            </a:solidFill>
            <a:ln w="19050">
              <a:solidFill>
                <a:schemeClr val="accent1"/>
              </a:solidFill>
            </a:ln>
            <a:effectLst/>
          </c:spPr>
          <c:explosion val="5"/>
          <c:dPt>
            <c:idx val="0"/>
            <c:bubble3D val="0"/>
            <c:spPr>
              <a:solidFill>
                <a:schemeClr val="lt1"/>
              </a:solidFill>
              <a:ln w="19050"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2EB-457E-9214-5EB421F78DA8}"/>
              </c:ext>
            </c:extLst>
          </c:dPt>
          <c:dPt>
            <c:idx val="1"/>
            <c:bubble3D val="0"/>
            <c:spPr>
              <a:solidFill>
                <a:schemeClr val="lt1"/>
              </a:solidFill>
              <a:ln w="19050"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E0D-4C33-8B7C-4836C16DDF75}"/>
              </c:ext>
            </c:extLst>
          </c:dPt>
          <c:dPt>
            <c:idx val="2"/>
            <c:bubble3D val="0"/>
            <c:spPr>
              <a:solidFill>
                <a:schemeClr val="lt1"/>
              </a:solidFill>
              <a:ln w="19050"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E0D-4C33-8B7C-4836C16DDF75}"/>
              </c:ext>
            </c:extLst>
          </c:dPt>
          <c:dPt>
            <c:idx val="3"/>
            <c:bubble3D val="0"/>
            <c:spPr>
              <a:solidFill>
                <a:schemeClr val="lt1"/>
              </a:solidFill>
              <a:ln w="19050"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E0D-4C33-8B7C-4836C16DDF75}"/>
              </c:ext>
            </c:extLst>
          </c:dPt>
          <c:dLbls>
            <c:dLbl>
              <c:idx val="0"/>
              <c:layout>
                <c:manualLayout>
                  <c:x val="-0.14221434820647419"/>
                  <c:y val="0.1552201808107319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72EB-457E-9214-5EB421F78DA8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accent1">
                      <a:lumMod val="60000"/>
                      <a:lumOff val="4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'tab 2.21 Figura 2.5 e Sez. 4.11'!$A$3:$A$6</c:f>
              <c:strCache>
                <c:ptCount val="4"/>
                <c:pt idx="0">
                  <c:v>Nord Ovest</c:v>
                </c:pt>
                <c:pt idx="1">
                  <c:v>Nord est</c:v>
                </c:pt>
                <c:pt idx="2">
                  <c:v>Centro</c:v>
                </c:pt>
                <c:pt idx="3">
                  <c:v>Mezzogiorno</c:v>
                </c:pt>
              </c:strCache>
            </c:strRef>
          </c:cat>
          <c:val>
            <c:numRef>
              <c:f>'tab 2.21 Figura 2.5 e Sez. 4.11'!$B$3:$B$6</c:f>
              <c:numCache>
                <c:formatCode>#,##0</c:formatCode>
                <c:ptCount val="4"/>
                <c:pt idx="0">
                  <c:v>551</c:v>
                </c:pt>
                <c:pt idx="1">
                  <c:v>340</c:v>
                </c:pt>
                <c:pt idx="2">
                  <c:v>547</c:v>
                </c:pt>
                <c:pt idx="3">
                  <c:v>1469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2EB-457E-9214-5EB421F78DA8}"/>
            </c:ext>
          </c:extLst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0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800" kern="1200" cap="all" spc="150" normalizeH="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>
      <cs:styleClr val="0"/>
    </cs:lnRef>
    <cs:fillRef idx="0"/>
    <cs:effectRef idx="0"/>
    <cs:fontRef idx="minor">
      <cs:styleClr val="0"/>
    </cs:fontRef>
    <cs:defRPr sz="900" b="1" kern="1200"/>
  </cs:dataLabel>
  <cs:dataLabelCallout>
    <cs:lnRef idx="0">
      <cs:styleClr val="0"/>
    </cs:lnRef>
    <cs:fillRef idx="0"/>
    <cs:effectRef idx="0"/>
    <cs:fontRef idx="minor">
      <cs:styleClr val="0"/>
    </cs:fontRef>
    <cs:spPr>
      <a:solidFill>
        <a:schemeClr val="lt1"/>
      </a:solidFill>
      <a:ln>
        <a:solidFill>
          <a:schemeClr val="phClr"/>
        </a:solidFill>
      </a:ln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0"/>
    </cs:lnRef>
    <cs:fillRef idx="0"/>
    <cs:effectRef idx="0"/>
    <cs:fontRef idx="minor">
      <a:schemeClr val="dk1"/>
    </cs:fontRef>
    <cs:spPr>
      <a:solidFill>
        <a:schemeClr val="lt1"/>
      </a:solidFill>
      <a:ln w="19050">
        <a:solidFill>
          <a:schemeClr val="phClr"/>
        </a:solidFill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601980</xdr:colOff>
      <xdr:row>2</xdr:row>
      <xdr:rowOff>64770</xdr:rowOff>
    </xdr:from>
    <xdr:to>
      <xdr:col>17</xdr:col>
      <xdr:colOff>297180</xdr:colOff>
      <xdr:row>16</xdr:row>
      <xdr:rowOff>64770</xdr:rowOff>
    </xdr:to>
    <xdr:graphicFrame macro="">
      <xdr:nvGraphicFramePr>
        <xdr:cNvPr id="3" name="Gra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"/>
  <sheetViews>
    <sheetView tabSelected="1" workbookViewId="0">
      <selection activeCell="D18" sqref="D18"/>
    </sheetView>
  </sheetViews>
  <sheetFormatPr defaultRowHeight="14.4" x14ac:dyDescent="0.3"/>
  <cols>
    <col min="1" max="1" width="14.77734375" customWidth="1"/>
    <col min="2" max="2" width="13.77734375" customWidth="1"/>
    <col min="3" max="3" width="12.5546875" customWidth="1"/>
    <col min="4" max="4" width="12.109375" customWidth="1"/>
    <col min="5" max="5" width="13.44140625" customWidth="1"/>
  </cols>
  <sheetData>
    <row r="1" spans="1:8" x14ac:dyDescent="0.3">
      <c r="A1" t="s">
        <v>16</v>
      </c>
    </row>
    <row r="2" spans="1:8" x14ac:dyDescent="0.3">
      <c r="B2" t="s">
        <v>5</v>
      </c>
      <c r="C2" t="s">
        <v>6</v>
      </c>
      <c r="D2" t="s">
        <v>7</v>
      </c>
      <c r="E2" t="s">
        <v>8</v>
      </c>
    </row>
    <row r="3" spans="1:8" x14ac:dyDescent="0.3">
      <c r="A3" t="s">
        <v>3</v>
      </c>
      <c r="B3" s="2">
        <v>551</v>
      </c>
      <c r="C3" s="2">
        <v>6876</v>
      </c>
      <c r="D3" s="2">
        <v>7428</v>
      </c>
      <c r="E3" s="2">
        <v>13844</v>
      </c>
    </row>
    <row r="4" spans="1:8" x14ac:dyDescent="0.3">
      <c r="A4" t="s">
        <v>4</v>
      </c>
      <c r="B4" s="2">
        <v>340</v>
      </c>
      <c r="C4" s="2">
        <v>5094</v>
      </c>
      <c r="D4" s="2">
        <v>5434</v>
      </c>
      <c r="E4" s="2">
        <v>9973</v>
      </c>
    </row>
    <row r="5" spans="1:8" x14ac:dyDescent="0.3">
      <c r="A5" t="s">
        <v>1</v>
      </c>
      <c r="B5" s="2">
        <v>547</v>
      </c>
      <c r="C5" s="2">
        <v>4931</v>
      </c>
      <c r="D5" s="2">
        <v>5478</v>
      </c>
      <c r="E5" s="2">
        <v>10407</v>
      </c>
    </row>
    <row r="6" spans="1:8" x14ac:dyDescent="0.3">
      <c r="A6" t="s">
        <v>2</v>
      </c>
      <c r="B6" s="2">
        <v>1469</v>
      </c>
      <c r="C6" s="2">
        <v>6122</v>
      </c>
      <c r="D6" s="2">
        <v>7590</v>
      </c>
      <c r="E6" s="2">
        <v>17829</v>
      </c>
    </row>
    <row r="7" spans="1:8" x14ac:dyDescent="0.3">
      <c r="A7" t="s">
        <v>0</v>
      </c>
      <c r="B7" s="2">
        <f>SUM(B3:B6)</f>
        <v>2907</v>
      </c>
      <c r="C7" s="2">
        <f>SUM(C3:C6)</f>
        <v>23023</v>
      </c>
      <c r="D7" s="2">
        <f>SUM(D3:D6)</f>
        <v>25930</v>
      </c>
      <c r="E7" s="2">
        <f>SUM(E3:E6)</f>
        <v>52053</v>
      </c>
    </row>
    <row r="8" spans="1:8" x14ac:dyDescent="0.3">
      <c r="B8" s="2"/>
      <c r="C8" s="2"/>
      <c r="D8" s="2"/>
      <c r="E8" s="2"/>
    </row>
    <row r="9" spans="1:8" x14ac:dyDescent="0.3">
      <c r="A9" t="s">
        <v>17</v>
      </c>
    </row>
    <row r="10" spans="1:8" ht="43.2" x14ac:dyDescent="0.3">
      <c r="B10" s="4" t="s">
        <v>10</v>
      </c>
      <c r="C10" s="4" t="s">
        <v>9</v>
      </c>
      <c r="G10" t="s">
        <v>13</v>
      </c>
      <c r="H10" t="s">
        <v>14</v>
      </c>
    </row>
    <row r="11" spans="1:8" x14ac:dyDescent="0.3">
      <c r="A11" t="s">
        <v>3</v>
      </c>
      <c r="B11" s="1">
        <f>100*D3/E3</f>
        <v>53.655013002022535</v>
      </c>
      <c r="C11" s="1">
        <f>100*B3/D3</f>
        <v>7.4178782983306411</v>
      </c>
      <c r="G11">
        <f>(B11/100-B$19)^2</f>
        <v>1.474867962555599E-3</v>
      </c>
      <c r="H11">
        <f>G11*E3</f>
        <v>20.418072073619712</v>
      </c>
    </row>
    <row r="12" spans="1:8" x14ac:dyDescent="0.3">
      <c r="A12" t="s">
        <v>4</v>
      </c>
      <c r="B12" s="1">
        <f>100*D4/E4</f>
        <v>54.487115211069892</v>
      </c>
      <c r="C12" s="1">
        <f>100*B4/D4</f>
        <v>6.2569009937430993</v>
      </c>
      <c r="G12">
        <f t="shared" ref="G12:G14" si="0">(B12/100-B$19)^2</f>
        <v>2.1832285976675575E-3</v>
      </c>
      <c r="H12">
        <f>G12*E4</f>
        <v>21.77333880453855</v>
      </c>
    </row>
    <row r="13" spans="1:8" x14ac:dyDescent="0.3">
      <c r="A13" t="s">
        <v>1</v>
      </c>
      <c r="B13" s="1">
        <f>100*D5/E5</f>
        <v>52.637647737100032</v>
      </c>
      <c r="C13" s="1">
        <f>100*B5/D5</f>
        <v>9.9853961299744434</v>
      </c>
      <c r="G13">
        <f t="shared" si="0"/>
        <v>7.9695306033003739E-4</v>
      </c>
      <c r="H13">
        <f>G13*E5</f>
        <v>8.2938904988546991</v>
      </c>
    </row>
    <row r="14" spans="1:8" x14ac:dyDescent="0.3">
      <c r="A14" t="s">
        <v>2</v>
      </c>
      <c r="B14" s="1">
        <f>100*D6/E6</f>
        <v>42.571092041056708</v>
      </c>
      <c r="C14" s="1">
        <f>100*B6/D6</f>
        <v>19.354413702239789</v>
      </c>
      <c r="G14">
        <f t="shared" si="0"/>
        <v>5.246858183089181E-3</v>
      </c>
      <c r="H14">
        <f>G14*E6</f>
        <v>93.546234546297015</v>
      </c>
    </row>
    <row r="15" spans="1:8" x14ac:dyDescent="0.3">
      <c r="A15" t="s">
        <v>0</v>
      </c>
      <c r="B15" s="1">
        <f>100*D7/E7</f>
        <v>49.814612030046298</v>
      </c>
      <c r="C15" s="1">
        <f>100*B7/D7</f>
        <v>11.210952564596992</v>
      </c>
      <c r="H15">
        <f>SUM(H11:H14)</f>
        <v>144.03153592330997</v>
      </c>
    </row>
    <row r="18" spans="2:8" ht="72" x14ac:dyDescent="0.3">
      <c r="B18" s="4" t="s">
        <v>11</v>
      </c>
      <c r="C18" s="4" t="s">
        <v>12</v>
      </c>
      <c r="E18" s="4" t="s">
        <v>18</v>
      </c>
      <c r="H18" s="4" t="s">
        <v>19</v>
      </c>
    </row>
    <row r="19" spans="2:8" x14ac:dyDescent="0.3">
      <c r="B19" s="3">
        <f>D7/E7</f>
        <v>0.49814612030046301</v>
      </c>
      <c r="C19">
        <f>B7/D7</f>
        <v>0.11210952564596992</v>
      </c>
      <c r="E19">
        <f t="array" ref="E19">SUM(((B11:B14)/100-B19)^2*(E3:E6))/SUM(E3:E6)</f>
        <v>2.7670170004286013E-3</v>
      </c>
      <c r="H19">
        <f>H15/SUM(E3:E6)</f>
        <v>2.7670170004286013E-3</v>
      </c>
    </row>
    <row r="21" spans="2:8" x14ac:dyDescent="0.3">
      <c r="E21" t="s">
        <v>15</v>
      </c>
    </row>
    <row r="22" spans="2:8" x14ac:dyDescent="0.3">
      <c r="E22">
        <f>SQRT(E19)</f>
        <v>5.2602442913125255E-2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tab 2.21 Figura 2.5 e Sez. 4.11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</dc:creator>
  <cp:lastModifiedBy>Mriani</cp:lastModifiedBy>
  <dcterms:created xsi:type="dcterms:W3CDTF">2018-11-23T21:09:37Z</dcterms:created>
  <dcterms:modified xsi:type="dcterms:W3CDTF">2019-03-11T17:31:24Z</dcterms:modified>
</cp:coreProperties>
</file>