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gian/Desktop/RLM/esercizi1/"/>
    </mc:Choice>
  </mc:AlternateContent>
  <xr:revisionPtr revIDLastSave="0" documentId="8_{8D0346D0-BE66-A84E-B05F-2EF314C8A643}" xr6:coauthVersionLast="47" xr6:coauthVersionMax="47" xr10:uidLastSave="{00000000-0000-0000-0000-000000000000}"/>
  <bookViews>
    <workbookView xWindow="480" yWindow="500" windowWidth="10420" windowHeight="7700" xr2:uid="{D3745126-0822-1241-A31F-E9D923571980}"/>
  </bookViews>
  <sheets>
    <sheet name="previsioni" sheetId="11" r:id="rId1"/>
    <sheet name="Grafico previsioni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1" l="1"/>
  <c r="D17" i="11"/>
  <c r="H4" i="11" s="1"/>
  <c r="I5" i="11"/>
  <c r="H5" i="11"/>
  <c r="D16" i="11"/>
  <c r="H3" i="11" s="1"/>
  <c r="D15" i="11"/>
  <c r="E4" i="11"/>
  <c r="E5" i="11"/>
  <c r="E6" i="11"/>
  <c r="E7" i="11"/>
  <c r="E8" i="11"/>
  <c r="E9" i="11"/>
  <c r="E10" i="11"/>
  <c r="E3" i="11"/>
  <c r="C13" i="11"/>
  <c r="D13" i="11"/>
  <c r="C11" i="11"/>
  <c r="D11" i="11"/>
  <c r="H7" i="11" l="1"/>
  <c r="H10" i="11"/>
  <c r="H8" i="11"/>
  <c r="I4" i="11"/>
  <c r="I3" i="11"/>
  <c r="I8" i="11" l="1"/>
  <c r="I7" i="11"/>
  <c r="I10" i="11" s="1"/>
</calcChain>
</file>

<file path=xl/sharedStrings.xml><?xml version="1.0" encoding="utf-8"?>
<sst xmlns="http://schemas.openxmlformats.org/spreadsheetml/2006/main" count="29" uniqueCount="29">
  <si>
    <t>A</t>
  </si>
  <si>
    <t>B</t>
  </si>
  <si>
    <t>C</t>
  </si>
  <si>
    <t>D</t>
  </si>
  <si>
    <t>E</t>
  </si>
  <si>
    <t>F</t>
  </si>
  <si>
    <t>G</t>
  </si>
  <si>
    <t>Tot.</t>
  </si>
  <si>
    <t>H</t>
  </si>
  <si>
    <t>X = Prezzi in Euro</t>
  </si>
  <si>
    <t>Medie</t>
  </si>
  <si>
    <t>b</t>
  </si>
  <si>
    <t>a</t>
  </si>
  <si>
    <t>Y = vendite (n. pezzi)</t>
  </si>
  <si>
    <t>s</t>
  </si>
  <si>
    <t>t(gamma)</t>
  </si>
  <si>
    <t>Prezzi xi</t>
  </si>
  <si>
    <t>Vendite yi</t>
  </si>
  <si>
    <t>COEFF</t>
  </si>
  <si>
    <t>{xi - M(x)}^2</t>
  </si>
  <si>
    <t>Scenario x(0) "interno"</t>
  </si>
  <si>
    <t>x(0)</t>
  </si>
  <si>
    <t>y previsto</t>
  </si>
  <si>
    <t>var stim e(0)</t>
  </si>
  <si>
    <t>Scenario x(0) "esterno"</t>
  </si>
  <si>
    <t>limite previsione inf</t>
  </si>
  <si>
    <t>limite previsione sup</t>
  </si>
  <si>
    <t>bande errore grafico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</si>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</sst>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0" fontId="3" fillId="0" borderId="0" xfId="0" applyFont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48275862068966"/>
          <c:y val="4.7511312217194568E-2"/>
          <c:w val="0.84965517241379307"/>
          <c:h val="0.77601809954751133"/>
        </c:manualLayout>
      </c:layout>
      <c:scatterChart>
        <c:scatterStyle val="lineMarker"/>
        <c:varyColors val="0"/>
        <c:ser>
          <c:idx val="1"/>
          <c:order val="0"/>
          <c:tx>
            <c:v>"Dati di partenza"</c:v>
          </c:tx>
          <c:spPr>
            <a:ln w="38100">
              <a:noFill/>
            </a:ln>
          </c:spPr>
          <c:marker>
            <c:symbol val="diamond"/>
            <c:size val="1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previsioni!$C$3:$C$10</c:f>
              <c:numCache>
                <c:formatCode>0.00</c:formatCode>
                <c:ptCount val="8"/>
                <c:pt idx="0">
                  <c:v>1.55</c:v>
                </c:pt>
                <c:pt idx="1">
                  <c:v>1.6</c:v>
                </c:pt>
                <c:pt idx="2">
                  <c:v>1.65</c:v>
                </c:pt>
                <c:pt idx="3">
                  <c:v>1.6</c:v>
                </c:pt>
                <c:pt idx="4">
                  <c:v>1.5</c:v>
                </c:pt>
                <c:pt idx="5">
                  <c:v>1.65</c:v>
                </c:pt>
                <c:pt idx="6">
                  <c:v>1.45</c:v>
                </c:pt>
                <c:pt idx="7">
                  <c:v>1.5</c:v>
                </c:pt>
              </c:numCache>
            </c:numRef>
          </c:xVal>
          <c:yVal>
            <c:numRef>
              <c:f>previsioni!$D$3:$D$10</c:f>
              <c:numCache>
                <c:formatCode>General</c:formatCode>
                <c:ptCount val="8"/>
                <c:pt idx="0">
                  <c:v>410</c:v>
                </c:pt>
                <c:pt idx="1">
                  <c:v>380</c:v>
                </c:pt>
                <c:pt idx="2">
                  <c:v>350</c:v>
                </c:pt>
                <c:pt idx="3">
                  <c:v>400</c:v>
                </c:pt>
                <c:pt idx="4">
                  <c:v>440</c:v>
                </c:pt>
                <c:pt idx="5">
                  <c:v>380</c:v>
                </c:pt>
                <c:pt idx="6">
                  <c:v>450</c:v>
                </c:pt>
                <c:pt idx="7">
                  <c:v>420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AB-754B-869D-94A8BF938A34}"/>
            </c:ext>
          </c:extLst>
        </c:ser>
        <c:ser>
          <c:idx val="0"/>
          <c:order val="1"/>
          <c:tx>
            <c:strRef>
              <c:f>previsioni!$H$1</c:f>
              <c:strCache>
                <c:ptCount val="1"/>
                <c:pt idx="0">
                  <c:v>Scenario x(0) "interno"</c:v>
                </c:pt>
              </c:strCache>
            </c:strRef>
          </c:tx>
          <c:spPr>
            <a:ln w="38100">
              <a:noFill/>
            </a:ln>
          </c:spPr>
          <c:marker>
            <c:symbol val="circle"/>
            <c:size val="1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previsioni!$H$10</c:f>
                <c:numCache>
                  <c:formatCode>General</c:formatCode>
                  <c:ptCount val="1"/>
                  <c:pt idx="0">
                    <c:v>31.851512882942245</c:v>
                  </c:pt>
                </c:numCache>
              </c:numRef>
            </c:plus>
            <c:minus>
              <c:numRef>
                <c:f>previsioni!$H$10</c:f>
                <c:numCache>
                  <c:formatCode>General</c:formatCode>
                  <c:ptCount val="1"/>
                  <c:pt idx="0">
                    <c:v>31.851512882942245</c:v>
                  </c:pt>
                </c:numCache>
              </c:numRef>
            </c:minus>
            <c:spPr>
              <a:ln w="381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previsioni!$H$2</c:f>
              <c:numCache>
                <c:formatCode>General</c:formatCode>
                <c:ptCount val="1"/>
                <c:pt idx="0">
                  <c:v>1.52</c:v>
                </c:pt>
              </c:numCache>
            </c:numRef>
          </c:xVal>
          <c:yVal>
            <c:numRef>
              <c:f>previsioni!$H$3</c:f>
              <c:numCache>
                <c:formatCode>General</c:formatCode>
                <c:ptCount val="1"/>
                <c:pt idx="0">
                  <c:v>421.70967741935476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AB-754B-869D-94A8BF938A34}"/>
            </c:ext>
          </c:extLst>
        </c:ser>
        <c:ser>
          <c:idx val="2"/>
          <c:order val="2"/>
          <c:tx>
            <c:strRef>
              <c:f>previsioni!$I$1</c:f>
              <c:strCache>
                <c:ptCount val="1"/>
                <c:pt idx="0">
                  <c:v>Scenario x(0) "esterno"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circle"/>
            <c:size val="1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previsioni!$I$10</c:f>
                <c:numCache>
                  <c:formatCode>General</c:formatCode>
                  <c:ptCount val="1"/>
                  <c:pt idx="0">
                    <c:v>47.271799924824904</c:v>
                  </c:pt>
                </c:numCache>
              </c:numRef>
            </c:plus>
            <c:minus>
              <c:numRef>
                <c:f>previsioni!$I$10</c:f>
                <c:numCache>
                  <c:formatCode>General</c:formatCode>
                  <c:ptCount val="1"/>
                  <c:pt idx="0">
                    <c:v>47.271799924824904</c:v>
                  </c:pt>
                </c:numCache>
              </c:numRef>
            </c:minus>
            <c:spPr>
              <a:ln w="381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previsioni!$I$2</c:f>
              <c:numCache>
                <c:formatCode>General</c:formatCode>
                <c:ptCount val="1"/>
                <c:pt idx="0">
                  <c:v>1.8</c:v>
                </c:pt>
              </c:numCache>
            </c:numRef>
          </c:xVal>
          <c:yVal>
            <c:numRef>
              <c:f>previsioni!$I$3</c:f>
              <c:numCache>
                <c:formatCode>General</c:formatCode>
                <c:ptCount val="1"/>
                <c:pt idx="0">
                  <c:v>303.38709677419342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AB-754B-869D-94A8BF938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0361888"/>
        <c:axId val="1"/>
      </c:scatterChart>
      <c:valAx>
        <c:axId val="950361888"/>
        <c:scaling>
          <c:orientation val="minMax"/>
          <c:max val="1.9"/>
          <c:min val="1.4"/>
        </c:scaling>
        <c:delete val="0"/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Prezzo medio di vendita</a:t>
                </a:r>
              </a:p>
            </c:rich>
          </c:tx>
          <c:layout>
            <c:manualLayout>
              <c:xMode val="edge"/>
              <c:yMode val="edge"/>
              <c:x val="0.37793103448275861"/>
              <c:y val="0.9049773755656108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460"/>
          <c:min val="2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Vendite (numero di pezzi)</a:t>
                </a:r>
              </a:p>
            </c:rich>
          </c:tx>
          <c:layout>
            <c:manualLayout>
              <c:xMode val="edge"/>
              <c:yMode val="edge"/>
              <c:x val="1.2413793103448275E-2"/>
              <c:y val="0.18099547511312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9503618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F0689BB-F3D4-6F4D-B483-4B1A5EAB9A7F}">
  <sheetPr codeName="Grafico1"/>
  <sheetViews>
    <sheetView workbookViewId="0" zoomToFit="1"/>
  </sheetViews>
  <pageMargins left="0.75" right="0.75" top="1" bottom="1" header="0.5" footer="0.5"/>
  <pageSetup paperSize="9" orientation="landscape"/>
  <headerFooter alignWithMargins="0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25400</xdr:colOff>
          <xdr:row>11</xdr:row>
          <xdr:rowOff>0</xdr:rowOff>
        </xdr:from>
        <xdr:to>
          <xdr:col>5</xdr:col>
          <xdr:colOff>0</xdr:colOff>
          <xdr:row>11</xdr:row>
          <xdr:rowOff>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51D0C717-FB02-FF5B-2A60-069EB75635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11</xdr:row>
          <xdr:rowOff>0</xdr:rowOff>
        </xdr:from>
        <xdr:to>
          <xdr:col>5</xdr:col>
          <xdr:colOff>0</xdr:colOff>
          <xdr:row>11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CED175A-4D83-5AF4-B7DA-4FA19AED82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11</xdr:row>
          <xdr:rowOff>0</xdr:rowOff>
        </xdr:from>
        <xdr:to>
          <xdr:col>5</xdr:col>
          <xdr:colOff>0</xdr:colOff>
          <xdr:row>11</xdr:row>
          <xdr:rowOff>0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E33EBD11-1956-A21C-55E4-3AB3B7E19D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564B4D7-8C0A-D1D8-3CEF-8883451D21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6370F-E736-B145-B1B6-AA8525AA80EF}">
  <sheetPr codeName="Foglio3"/>
  <dimension ref="B1:I18"/>
  <sheetViews>
    <sheetView tabSelected="1" topLeftCell="C1" zoomScale="130" workbookViewId="0">
      <selection activeCell="C12" sqref="C12"/>
    </sheetView>
  </sheetViews>
  <sheetFormatPr baseColWidth="10" defaultColWidth="9.1640625" defaultRowHeight="15" customHeight="1" x14ac:dyDescent="0.2"/>
  <cols>
    <col min="1" max="1" width="9.1640625" style="2"/>
    <col min="2" max="2" width="9.1640625" style="2" bestFit="1"/>
    <col min="3" max="3" width="12.6640625" style="2" customWidth="1"/>
    <col min="4" max="4" width="12.1640625" style="2" customWidth="1"/>
    <col min="5" max="5" width="15.83203125" style="2" customWidth="1"/>
    <col min="6" max="6" width="9.1640625" style="2"/>
    <col min="7" max="7" width="24.33203125" style="2" bestFit="1" customWidth="1"/>
    <col min="8" max="8" width="12.6640625" style="2" customWidth="1"/>
    <col min="9" max="9" width="14.33203125" style="2" customWidth="1"/>
    <col min="10" max="16384" width="9.1640625" style="2"/>
  </cols>
  <sheetData>
    <row r="1" spans="2:9" s="1" customFormat="1" ht="45" customHeight="1" thickBot="1" x14ac:dyDescent="0.25">
      <c r="C1" s="9" t="s">
        <v>9</v>
      </c>
      <c r="D1" s="9" t="s">
        <v>13</v>
      </c>
      <c r="H1" s="9" t="s">
        <v>20</v>
      </c>
      <c r="I1" s="9" t="s">
        <v>24</v>
      </c>
    </row>
    <row r="2" spans="2:9" ht="32.25" customHeight="1" thickBot="1" x14ac:dyDescent="0.25">
      <c r="B2" s="3"/>
      <c r="C2" s="4" t="s">
        <v>16</v>
      </c>
      <c r="D2" s="4" t="s">
        <v>17</v>
      </c>
      <c r="E2" s="4" t="s">
        <v>19</v>
      </c>
      <c r="G2" s="1" t="s">
        <v>21</v>
      </c>
      <c r="H2" s="1">
        <v>1.52</v>
      </c>
      <c r="I2" s="1">
        <v>1.8</v>
      </c>
    </row>
    <row r="3" spans="2:9" ht="15" customHeight="1" thickBot="1" x14ac:dyDescent="0.25">
      <c r="B3" s="5" t="s">
        <v>0</v>
      </c>
      <c r="C3" s="6">
        <v>1.55</v>
      </c>
      <c r="D3" s="7">
        <v>410</v>
      </c>
      <c r="E3" s="6">
        <f>(C3-AVERAGE(C$3:C$10))^2</f>
        <v>1.5624999999999889E-4</v>
      </c>
      <c r="G3" s="1" t="s">
        <v>22</v>
      </c>
      <c r="H3" s="1">
        <f>D16+(D15*H2)</f>
        <v>421.70967741935476</v>
      </c>
      <c r="I3" s="1">
        <f>D16+(D15*I2)</f>
        <v>303.38709677419342</v>
      </c>
    </row>
    <row r="4" spans="2:9" ht="15" customHeight="1" thickBot="1" x14ac:dyDescent="0.25">
      <c r="B4" s="5" t="s">
        <v>1</v>
      </c>
      <c r="C4" s="6">
        <v>1.6</v>
      </c>
      <c r="D4" s="7">
        <v>380</v>
      </c>
      <c r="E4" s="6">
        <f t="shared" ref="E4:E10" si="0">(C4-AVERAGE(C$3:C$10))^2</f>
        <v>1.4062500000000067E-3</v>
      </c>
      <c r="G4" s="1" t="s">
        <v>23</v>
      </c>
      <c r="H4" s="1">
        <f>$D$17^2 * (1 + 1/$D$18 + ((H2-$C$13)^2/$E$11))</f>
        <v>169.44294138050645</v>
      </c>
      <c r="I4" s="1">
        <f>$D$17^2 * (1 + 1/$D$18 + ((I2-$C$13)^2/$E$11))</f>
        <v>373.22233784252529</v>
      </c>
    </row>
    <row r="5" spans="2:9" ht="15" customHeight="1" thickBot="1" x14ac:dyDescent="0.25">
      <c r="B5" s="5" t="s">
        <v>2</v>
      </c>
      <c r="C5" s="6">
        <v>1.65</v>
      </c>
      <c r="D5" s="7">
        <v>350</v>
      </c>
      <c r="E5" s="6">
        <f t="shared" si="0"/>
        <v>7.6562499999999842E-3</v>
      </c>
      <c r="G5" s="1" t="s">
        <v>15</v>
      </c>
      <c r="H5" s="8">
        <f>TINV(0.05,$D$18-2)</f>
        <v>2.4469118511449697</v>
      </c>
      <c r="I5" s="8">
        <f>TINV(0.05,$D$18-2)</f>
        <v>2.4469118511449697</v>
      </c>
    </row>
    <row r="6" spans="2:9" ht="15" customHeight="1" thickBot="1" x14ac:dyDescent="0.25">
      <c r="B6" s="5" t="s">
        <v>3</v>
      </c>
      <c r="C6" s="6">
        <v>1.6</v>
      </c>
      <c r="D6" s="7">
        <v>400</v>
      </c>
      <c r="E6" s="6">
        <f t="shared" si="0"/>
        <v>1.4062500000000067E-3</v>
      </c>
      <c r="G6" s="1"/>
      <c r="H6" s="1"/>
      <c r="I6" s="1"/>
    </row>
    <row r="7" spans="2:9" ht="15" customHeight="1" thickBot="1" x14ac:dyDescent="0.25">
      <c r="B7" s="5" t="s">
        <v>4</v>
      </c>
      <c r="C7" s="6">
        <v>1.5</v>
      </c>
      <c r="D7" s="7">
        <v>440</v>
      </c>
      <c r="E7" s="6">
        <f t="shared" si="0"/>
        <v>3.90625E-3</v>
      </c>
      <c r="G7" s="1" t="s">
        <v>25</v>
      </c>
      <c r="H7" s="1">
        <f>H3-H5*SQRT(H4)</f>
        <v>389.85816453641252</v>
      </c>
      <c r="I7" s="1">
        <f>I3-I5*SQRT(I4)</f>
        <v>256.11529684936852</v>
      </c>
    </row>
    <row r="8" spans="2:9" ht="15" customHeight="1" thickBot="1" x14ac:dyDescent="0.25">
      <c r="B8" s="5" t="s">
        <v>5</v>
      </c>
      <c r="C8" s="6">
        <v>1.65</v>
      </c>
      <c r="D8" s="7">
        <v>380</v>
      </c>
      <c r="E8" s="6">
        <f t="shared" si="0"/>
        <v>7.6562499999999842E-3</v>
      </c>
      <c r="G8" s="1" t="s">
        <v>26</v>
      </c>
      <c r="H8" s="1">
        <f>H3+H5*SQRT(H4)</f>
        <v>453.56119030229701</v>
      </c>
      <c r="I8" s="1">
        <f>I3+I5*SQRT(I4)</f>
        <v>350.65889669901833</v>
      </c>
    </row>
    <row r="9" spans="2:9" ht="15" customHeight="1" thickBot="1" x14ac:dyDescent="0.25">
      <c r="B9" s="5" t="s">
        <v>6</v>
      </c>
      <c r="C9" s="6">
        <v>1.45</v>
      </c>
      <c r="D9" s="7">
        <v>450</v>
      </c>
      <c r="E9" s="6">
        <f t="shared" si="0"/>
        <v>1.265625000000001E-2</v>
      </c>
      <c r="G9" s="1"/>
      <c r="H9" s="1"/>
      <c r="I9" s="1"/>
    </row>
    <row r="10" spans="2:9" ht="15" customHeight="1" thickBot="1" x14ac:dyDescent="0.25">
      <c r="B10" s="5" t="s">
        <v>8</v>
      </c>
      <c r="C10" s="6">
        <v>1.5</v>
      </c>
      <c r="D10" s="7">
        <v>420</v>
      </c>
      <c r="E10" s="6">
        <f t="shared" si="0"/>
        <v>3.90625E-3</v>
      </c>
      <c r="G10" s="1" t="s">
        <v>27</v>
      </c>
      <c r="H10" s="1">
        <f>H3-H7</f>
        <v>31.851512882942245</v>
      </c>
      <c r="I10" s="1">
        <f>I3-I7</f>
        <v>47.271799924824904</v>
      </c>
    </row>
    <row r="11" spans="2:9" ht="15" customHeight="1" thickBot="1" x14ac:dyDescent="0.25">
      <c r="B11" s="5" t="s">
        <v>7</v>
      </c>
      <c r="C11" s="6">
        <f>SUM(C3:C10)</f>
        <v>12.5</v>
      </c>
      <c r="D11" s="7">
        <f>SUM(D3:D10)</f>
        <v>3230</v>
      </c>
      <c r="E11" s="6">
        <v>3.875E-2</v>
      </c>
    </row>
    <row r="13" spans="2:9" ht="15" customHeight="1" x14ac:dyDescent="0.2">
      <c r="B13" s="1" t="s">
        <v>10</v>
      </c>
      <c r="C13" s="8">
        <f>AVERAGE(C3:C10)</f>
        <v>1.5625</v>
      </c>
      <c r="D13" s="1">
        <f>AVERAGE(D3:D10)</f>
        <v>403.75</v>
      </c>
    </row>
    <row r="15" spans="2:9" ht="15" customHeight="1" x14ac:dyDescent="0.2">
      <c r="B15" s="1" t="s">
        <v>18</v>
      </c>
      <c r="C15" s="1" t="s">
        <v>11</v>
      </c>
      <c r="D15" s="1">
        <f>SLOPE(D3:D10,C3:C10)</f>
        <v>-422.58064516129036</v>
      </c>
    </row>
    <row r="16" spans="2:9" ht="15" customHeight="1" x14ac:dyDescent="0.2">
      <c r="C16" s="1" t="s">
        <v>12</v>
      </c>
      <c r="D16" s="1">
        <f>INTERCEPT(D3:D10,C3:C10)</f>
        <v>1064.0322580645161</v>
      </c>
    </row>
    <row r="17" spans="3:4" ht="15" customHeight="1" x14ac:dyDescent="0.2">
      <c r="C17" s="1" t="s">
        <v>14</v>
      </c>
      <c r="D17" s="1">
        <f>STEYX(D3:D10,C3:C10)</f>
        <v>12.025957588232986</v>
      </c>
    </row>
    <row r="18" spans="3:4" ht="15" customHeight="1" x14ac:dyDescent="0.2">
      <c r="C18" s="1" t="s">
        <v>28</v>
      </c>
      <c r="D18" s="1">
        <f>COUNT(D2:D10)</f>
        <v>8</v>
      </c>
    </row>
  </sheetData>
  <phoneticPr fontId="1" type="noConversion"/>
  <pageMargins left="0.75" right="0.75" top="1" bottom="1" header="0.5" footer="0.5"/>
  <pageSetup paperSize="9" orientation="portrait" horizontalDpi="300" verticalDpi="300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6145" r:id="rId3">
          <objectPr defaultSize="0" autoPict="0" r:id="rId4">
            <anchor moveWithCells="1" sizeWithCells="1">
              <from>
                <xdr:col>2</xdr:col>
                <xdr:colOff>25400</xdr:colOff>
                <xdr:row>11</xdr:row>
                <xdr:rowOff>0</xdr:rowOff>
              </from>
              <to>
                <xdr:col>5</xdr:col>
                <xdr:colOff>0</xdr:colOff>
                <xdr:row>11</xdr:row>
                <xdr:rowOff>0</xdr:rowOff>
              </to>
            </anchor>
          </objectPr>
        </oleObject>
      </mc:Choice>
      <mc:Fallback>
        <oleObject progId="Equation.3" shapeId="6145" r:id="rId3"/>
      </mc:Fallback>
    </mc:AlternateContent>
    <mc:AlternateContent xmlns:mc="http://schemas.openxmlformats.org/markup-compatibility/2006">
      <mc:Choice Requires="x14">
        <oleObject progId="Equation.3" shapeId="6146" r:id="rId5">
          <objectPr defaultSize="0" autoPict="0" r:id="rId6">
            <anchor moveWithCells="1" siz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0</xdr:colOff>
                <xdr:row>11</xdr:row>
                <xdr:rowOff>0</xdr:rowOff>
              </to>
            </anchor>
          </objectPr>
        </oleObject>
      </mc:Choice>
      <mc:Fallback>
        <oleObject progId="Equation.3" shapeId="6146" r:id="rId5"/>
      </mc:Fallback>
    </mc:AlternateContent>
    <mc:AlternateContent xmlns:mc="http://schemas.openxmlformats.org/markup-compatibility/2006">
      <mc:Choice Requires="x14">
        <oleObject progId="Equation.3" shapeId="6147" r:id="rId7">
          <objectPr defaultSize="0" autoPict="0" r:id="rId8">
            <anchor moveWithCells="1" siz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0</xdr:colOff>
                <xdr:row>11</xdr:row>
                <xdr:rowOff>0</xdr:rowOff>
              </to>
            </anchor>
          </objectPr>
        </oleObject>
      </mc:Choice>
      <mc:Fallback>
        <oleObject progId="Equation.3" shapeId="6147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Grafici</vt:lpstr>
      </vt:variant>
      <vt:variant>
        <vt:i4>1</vt:i4>
      </vt:variant>
    </vt:vector>
  </HeadingPairs>
  <TitlesOfParts>
    <vt:vector size="2" baseType="lpstr">
      <vt:lpstr>previsioni</vt:lpstr>
      <vt:lpstr>Grafico previsioni</vt:lpstr>
    </vt:vector>
  </TitlesOfParts>
  <Company>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Gianluca MORELLI</cp:lastModifiedBy>
  <cp:lastPrinted>2006-02-23T10:01:46Z</cp:lastPrinted>
  <dcterms:created xsi:type="dcterms:W3CDTF">2005-03-04T14:41:32Z</dcterms:created>
  <dcterms:modified xsi:type="dcterms:W3CDTF">2024-09-13T14:29:24Z</dcterms:modified>
</cp:coreProperties>
</file>