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Mac\Dropbox\Libro bianco vol1\esercizi\"/>
    </mc:Choice>
  </mc:AlternateContent>
  <xr:revisionPtr revIDLastSave="0" documentId="13_ncr:1_{3945C6A1-0A53-438A-8245-152BF22D83E2}" xr6:coauthVersionLast="47" xr6:coauthVersionMax="47" xr10:uidLastSave="{00000000-0000-0000-0000-000000000000}"/>
  <bookViews>
    <workbookView xWindow="-98" yWindow="-98" windowWidth="26116" windowHeight="14730" xr2:uid="{00000000-000D-0000-FFFF-FFFF00000000}"/>
  </bookViews>
  <sheets>
    <sheet name="Dati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1" l="1"/>
  <c r="N5" i="1"/>
  <c r="M4" i="1"/>
  <c r="L4" i="1"/>
  <c r="D14" i="1"/>
  <c r="F4" i="1"/>
  <c r="C14" i="1"/>
  <c r="E4" i="1"/>
  <c r="G4" i="1"/>
  <c r="F5" i="1"/>
  <c r="E5" i="1"/>
  <c r="G5" i="1"/>
  <c r="F6" i="1"/>
  <c r="E6" i="1"/>
  <c r="G6" i="1"/>
  <c r="F7" i="1"/>
  <c r="E7" i="1"/>
  <c r="G7" i="1"/>
  <c r="F8" i="1"/>
  <c r="E8" i="1"/>
  <c r="G8" i="1"/>
  <c r="F9" i="1"/>
  <c r="E9" i="1"/>
  <c r="G9" i="1"/>
  <c r="F10" i="1"/>
  <c r="E10" i="1"/>
  <c r="G10" i="1"/>
  <c r="F11" i="1"/>
  <c r="E11" i="1"/>
  <c r="G11" i="1"/>
  <c r="G12" i="1"/>
  <c r="H4" i="1"/>
  <c r="H5" i="1"/>
  <c r="H6" i="1"/>
  <c r="H7" i="1"/>
  <c r="H8" i="1"/>
  <c r="H9" i="1"/>
  <c r="H10" i="1"/>
  <c r="H11" i="1"/>
  <c r="H12" i="1"/>
  <c r="D16" i="1"/>
  <c r="D17" i="1"/>
  <c r="O4" i="1"/>
  <c r="N4" i="1"/>
  <c r="L5" i="1"/>
  <c r="M5" i="1"/>
  <c r="L6" i="1"/>
  <c r="M6" i="1"/>
  <c r="N6" i="1"/>
  <c r="L7" i="1"/>
  <c r="M7" i="1"/>
  <c r="N7" i="1"/>
  <c r="L8" i="1"/>
  <c r="M8" i="1"/>
  <c r="N8" i="1"/>
  <c r="L9" i="1"/>
  <c r="M9" i="1"/>
  <c r="N9" i="1"/>
  <c r="L10" i="1"/>
  <c r="M10" i="1"/>
  <c r="N10" i="1"/>
  <c r="L11" i="1"/>
  <c r="M11" i="1"/>
  <c r="N11" i="1"/>
  <c r="N12" i="1"/>
  <c r="P4" i="1"/>
  <c r="P5" i="1"/>
  <c r="P6" i="1"/>
  <c r="P7" i="1"/>
  <c r="P8" i="1"/>
  <c r="P9" i="1"/>
  <c r="P10" i="1"/>
  <c r="P11" i="1"/>
  <c r="P12" i="1"/>
  <c r="O15" i="1"/>
  <c r="O5" i="1"/>
  <c r="O7" i="1"/>
  <c r="O8" i="1"/>
  <c r="O9" i="1"/>
  <c r="O10" i="1"/>
  <c r="O11" i="1"/>
  <c r="O12" i="1"/>
  <c r="N15" i="1"/>
  <c r="F12" i="1"/>
  <c r="E12" i="1"/>
  <c r="M12" i="1"/>
  <c r="L12" i="1"/>
  <c r="K4" i="1"/>
  <c r="K5" i="1"/>
  <c r="K6" i="1"/>
  <c r="K7" i="1"/>
  <c r="K8" i="1"/>
  <c r="K9" i="1"/>
  <c r="K10" i="1"/>
  <c r="K11" i="1"/>
  <c r="K12" i="1"/>
  <c r="J4" i="1"/>
  <c r="J5" i="1"/>
  <c r="J6" i="1"/>
  <c r="J7" i="1"/>
  <c r="J8" i="1"/>
  <c r="J9" i="1"/>
  <c r="J10" i="1"/>
  <c r="J11" i="1"/>
  <c r="J12" i="1"/>
  <c r="I4" i="1"/>
  <c r="I5" i="1"/>
  <c r="I6" i="1"/>
  <c r="I7" i="1"/>
  <c r="I8" i="1"/>
  <c r="I9" i="1"/>
  <c r="I10" i="1"/>
  <c r="I11" i="1"/>
  <c r="I12" i="1"/>
  <c r="D12" i="1"/>
  <c r="C12" i="1"/>
</calcChain>
</file>

<file path=xl/sharedStrings.xml><?xml version="1.0" encoding="utf-8"?>
<sst xmlns="http://schemas.openxmlformats.org/spreadsheetml/2006/main" count="33" uniqueCount="33">
  <si>
    <t>A</t>
  </si>
  <si>
    <t>B</t>
  </si>
  <si>
    <t>C</t>
  </si>
  <si>
    <t>D</t>
  </si>
  <si>
    <t>E</t>
  </si>
  <si>
    <t>F</t>
  </si>
  <si>
    <t>G</t>
  </si>
  <si>
    <t>Tot.</t>
  </si>
  <si>
    <t>yi^2</t>
  </si>
  <si>
    <t>xi^2</t>
  </si>
  <si>
    <t>xi*yi</t>
  </si>
  <si>
    <t>Valori teorici</t>
  </si>
  <si>
    <t>Residui al quadrato</t>
  </si>
  <si>
    <t>Residui ei</t>
  </si>
  <si>
    <t>H</t>
  </si>
  <si>
    <t>X = Prezzi in Euro</t>
  </si>
  <si>
    <t>Medie</t>
  </si>
  <si>
    <t>b</t>
  </si>
  <si>
    <t>a</t>
  </si>
  <si>
    <t>Y = vendite (n. pezzi)</t>
  </si>
  <si>
    <t>{Valori teorici -M(y)}^2</t>
  </si>
  <si>
    <t>{Valori effettivi-M(y)}^2</t>
  </si>
  <si>
    <t>Prezzi xi</t>
  </si>
  <si>
    <t>Vendite yi</t>
  </si>
  <si>
    <t>COEFF</t>
  </si>
  <si>
    <t>{xi - M(x)}</t>
  </si>
  <si>
    <t>{yi - M(y)}</t>
  </si>
  <si>
    <t>{xi - M(x)}{yi - M(y)}</t>
  </si>
  <si>
    <t>{xi - M(x)}^2</t>
  </si>
  <si>
    <t>R^2=</t>
  </si>
  <si>
    <t>sst</t>
  </si>
  <si>
    <t>ssr</t>
  </si>
  <si>
    <t>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</si>
</sst>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5" x14ac:knownFonts="1">
    <font>
      <sz val="10"/>
      <name val="Arial"/>
    </font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2" fontId="3" fillId="0" borderId="0" xfId="0" applyNumberFormat="1" applyFont="1"/>
    <xf numFmtId="0" fontId="3" fillId="0" borderId="0" xfId="0" applyFont="1" applyAlignment="1">
      <alignment horizontal="center" vertical="top" wrapText="1"/>
    </xf>
    <xf numFmtId="164" fontId="2" fillId="0" borderId="0" xfId="0" applyNumberFormat="1" applyFont="1"/>
  </cellXfs>
  <cellStyles count="1">
    <cellStyle name="Normale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12</xdr:row>
          <xdr:rowOff>0</xdr:rowOff>
        </xdr:from>
        <xdr:to>
          <xdr:col>4</xdr:col>
          <xdr:colOff>0</xdr:colOff>
          <xdr:row>12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12</xdr:row>
          <xdr:rowOff>0</xdr:rowOff>
        </xdr:from>
        <xdr:to>
          <xdr:col>14</xdr:col>
          <xdr:colOff>490538</xdr:colOff>
          <xdr:row>12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285750</xdr:colOff>
          <xdr:row>12</xdr:row>
          <xdr:rowOff>0</xdr:rowOff>
        </xdr:from>
        <xdr:to>
          <xdr:col>15</xdr:col>
          <xdr:colOff>133350</xdr:colOff>
          <xdr:row>12</xdr:row>
          <xdr:rowOff>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blurRad="63500"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blurRad="63500"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3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B1:P17"/>
  <sheetViews>
    <sheetView tabSelected="1" zoomScale="120" workbookViewId="0">
      <selection activeCell="S16" sqref="S16"/>
    </sheetView>
  </sheetViews>
  <sheetFormatPr defaultColWidth="11.3984375" defaultRowHeight="15" customHeight="1" x14ac:dyDescent="0.4"/>
  <cols>
    <col min="1" max="1" width="4" style="2" customWidth="1"/>
    <col min="2" max="2" width="8.06640625" style="2" bestFit="1" customWidth="1"/>
    <col min="3" max="3" width="9.6640625" style="2" bestFit="1" customWidth="1"/>
    <col min="4" max="4" width="11.1328125" style="2" bestFit="1" customWidth="1"/>
    <col min="5" max="5" width="9.53125" style="2" hidden="1" customWidth="1"/>
    <col min="6" max="6" width="9.46484375" style="2" hidden="1" customWidth="1"/>
    <col min="7" max="7" width="10.6640625" style="2" hidden="1" customWidth="1"/>
    <col min="8" max="8" width="9.59765625" style="2" hidden="1" customWidth="1"/>
    <col min="9" max="9" width="8.6640625" style="2" hidden="1" customWidth="1"/>
    <col min="10" max="10" width="9.265625" style="2" hidden="1" customWidth="1"/>
    <col min="11" max="11" width="9.6640625" style="2" hidden="1" customWidth="1"/>
    <col min="12" max="12" width="14.9296875" style="2" customWidth="1"/>
    <col min="13" max="13" width="14.59765625" style="2" customWidth="1"/>
    <col min="14" max="14" width="17.59765625" style="2" customWidth="1"/>
    <col min="15" max="15" width="18.86328125" style="2" customWidth="1"/>
    <col min="16" max="16" width="19.86328125" style="2" customWidth="1"/>
    <col min="17" max="16384" width="11.3984375" style="2"/>
  </cols>
  <sheetData>
    <row r="1" spans="2:16" s="1" customFormat="1" ht="45" customHeight="1" x14ac:dyDescent="0.4">
      <c r="C1" s="9" t="s">
        <v>15</v>
      </c>
      <c r="D1" s="9" t="s">
        <v>19</v>
      </c>
    </row>
    <row r="2" spans="2:16" ht="15" customHeight="1" thickBot="1" x14ac:dyDescent="0.45"/>
    <row r="3" spans="2:16" ht="32.25" customHeight="1" thickBot="1" x14ac:dyDescent="0.45">
      <c r="B3" s="3"/>
      <c r="C3" s="4" t="s">
        <v>22</v>
      </c>
      <c r="D3" s="4" t="s">
        <v>23</v>
      </c>
      <c r="E3" s="4" t="s">
        <v>25</v>
      </c>
      <c r="F3" s="4" t="s">
        <v>26</v>
      </c>
      <c r="G3" s="4" t="s">
        <v>27</v>
      </c>
      <c r="H3" s="4" t="s">
        <v>28</v>
      </c>
      <c r="I3" s="4" t="s">
        <v>9</v>
      </c>
      <c r="J3" s="4" t="s">
        <v>8</v>
      </c>
      <c r="K3" s="4" t="s">
        <v>10</v>
      </c>
      <c r="L3" s="4" t="s">
        <v>11</v>
      </c>
      <c r="M3" s="4" t="s">
        <v>13</v>
      </c>
      <c r="N3" s="4" t="s">
        <v>12</v>
      </c>
      <c r="O3" s="4" t="s">
        <v>20</v>
      </c>
      <c r="P3" s="4" t="s">
        <v>21</v>
      </c>
    </row>
    <row r="4" spans="2:16" ht="15" customHeight="1" thickBot="1" x14ac:dyDescent="0.45">
      <c r="B4" s="5" t="s">
        <v>0</v>
      </c>
      <c r="C4" s="6">
        <v>1.55</v>
      </c>
      <c r="D4" s="7">
        <v>410</v>
      </c>
      <c r="E4" s="6">
        <f t="shared" ref="E4:F11" si="0">C4-C$14</f>
        <v>-1.2499999999999956E-2</v>
      </c>
      <c r="F4" s="6">
        <f t="shared" si="0"/>
        <v>6.25</v>
      </c>
      <c r="G4" s="7">
        <f>F4*E4</f>
        <v>-7.8124999999999722E-2</v>
      </c>
      <c r="H4" s="6">
        <f>E4^2</f>
        <v>1.5624999999999889E-4</v>
      </c>
      <c r="I4" s="6">
        <f>C4^2</f>
        <v>2.4025000000000003</v>
      </c>
      <c r="J4" s="7">
        <f>D4^2</f>
        <v>168100</v>
      </c>
      <c r="K4" s="6">
        <f>C4*D4</f>
        <v>635.5</v>
      </c>
      <c r="L4" s="6">
        <f>D$17 + (D$16 * C4)</f>
        <v>409.03225806451599</v>
      </c>
      <c r="M4" s="6">
        <f>D4-L4</f>
        <v>0.96774193548401399</v>
      </c>
      <c r="N4" s="6">
        <f>M4^2</f>
        <v>0.93652445369434545</v>
      </c>
      <c r="O4" s="6">
        <f>(L4-D$14)^2</f>
        <v>27.902250260144172</v>
      </c>
      <c r="P4" s="6">
        <f t="shared" ref="P4:P11" si="1">(D4-D$14)^2</f>
        <v>39.0625</v>
      </c>
    </row>
    <row r="5" spans="2:16" ht="15" customHeight="1" thickBot="1" x14ac:dyDescent="0.45">
      <c r="B5" s="5" t="s">
        <v>1</v>
      </c>
      <c r="C5" s="6">
        <v>1.6</v>
      </c>
      <c r="D5" s="7">
        <v>380</v>
      </c>
      <c r="E5" s="6">
        <f t="shared" si="0"/>
        <v>3.7500000000000089E-2</v>
      </c>
      <c r="F5" s="6">
        <f t="shared" si="0"/>
        <v>-23.75</v>
      </c>
      <c r="G5" s="7">
        <f t="shared" ref="G5:G11" si="2">F5*E5</f>
        <v>-0.89062500000000211</v>
      </c>
      <c r="H5" s="6">
        <f t="shared" ref="H5:H11" si="3">E5^2</f>
        <v>1.4062500000000067E-3</v>
      </c>
      <c r="I5" s="6">
        <f t="shared" ref="I5:I11" si="4">C5^2</f>
        <v>2.5600000000000005</v>
      </c>
      <c r="J5" s="7">
        <f t="shared" ref="J5:J11" si="5">D5^2</f>
        <v>144400</v>
      </c>
      <c r="K5" s="6">
        <f t="shared" ref="K5:K11" si="6">C5*D5</f>
        <v>608</v>
      </c>
      <c r="L5" s="6">
        <f t="shared" ref="L5:L11" si="7">D$17 + (D$16 * C5)</f>
        <v>387.90322580645147</v>
      </c>
      <c r="M5" s="6">
        <f t="shared" ref="M5:M11" si="8">D5-L5</f>
        <v>-7.9032258064514735</v>
      </c>
      <c r="N5" s="6">
        <f>M5^2</f>
        <v>62.460978147760542</v>
      </c>
      <c r="O5" s="6">
        <f t="shared" ref="O5:O11" si="9">(L5-D$14)^2</f>
        <v>251.12025234131556</v>
      </c>
      <c r="P5" s="6">
        <f t="shared" si="1"/>
        <v>564.0625</v>
      </c>
    </row>
    <row r="6" spans="2:16" ht="15" customHeight="1" thickBot="1" x14ac:dyDescent="0.45">
      <c r="B6" s="5" t="s">
        <v>2</v>
      </c>
      <c r="C6" s="6">
        <v>1.65</v>
      </c>
      <c r="D6" s="7">
        <v>350</v>
      </c>
      <c r="E6" s="6">
        <f t="shared" si="0"/>
        <v>8.7499999999999911E-2</v>
      </c>
      <c r="F6" s="6">
        <f t="shared" si="0"/>
        <v>-53.75</v>
      </c>
      <c r="G6" s="7">
        <f t="shared" si="2"/>
        <v>-4.7031249999999956</v>
      </c>
      <c r="H6" s="6">
        <f t="shared" si="3"/>
        <v>7.6562499999999842E-3</v>
      </c>
      <c r="I6" s="6">
        <f t="shared" si="4"/>
        <v>2.7224999999999997</v>
      </c>
      <c r="J6" s="7">
        <f t="shared" si="5"/>
        <v>122500</v>
      </c>
      <c r="K6" s="6">
        <f t="shared" si="6"/>
        <v>577.5</v>
      </c>
      <c r="L6" s="6">
        <f t="shared" si="7"/>
        <v>366.77419354838707</v>
      </c>
      <c r="M6" s="6">
        <f t="shared" si="8"/>
        <v>-16.774193548387075</v>
      </c>
      <c r="N6" s="6">
        <f t="shared" ref="N6:N11" si="10">M6^2</f>
        <v>281.37356919875054</v>
      </c>
      <c r="O6" s="6">
        <f>(L6-D$14)^2</f>
        <v>1367.21026274714</v>
      </c>
      <c r="P6" s="6">
        <f t="shared" si="1"/>
        <v>2889.0625</v>
      </c>
    </row>
    <row r="7" spans="2:16" ht="15" customHeight="1" thickBot="1" x14ac:dyDescent="0.45">
      <c r="B7" s="5" t="s">
        <v>3</v>
      </c>
      <c r="C7" s="6">
        <v>1.6</v>
      </c>
      <c r="D7" s="7">
        <v>400</v>
      </c>
      <c r="E7" s="6">
        <f t="shared" si="0"/>
        <v>3.7500000000000089E-2</v>
      </c>
      <c r="F7" s="6">
        <f t="shared" si="0"/>
        <v>-3.75</v>
      </c>
      <c r="G7" s="7">
        <f t="shared" si="2"/>
        <v>-0.14062500000000033</v>
      </c>
      <c r="H7" s="6">
        <f t="shared" si="3"/>
        <v>1.4062500000000067E-3</v>
      </c>
      <c r="I7" s="6">
        <f t="shared" si="4"/>
        <v>2.5600000000000005</v>
      </c>
      <c r="J7" s="7">
        <f t="shared" si="5"/>
        <v>160000</v>
      </c>
      <c r="K7" s="6">
        <f t="shared" si="6"/>
        <v>640</v>
      </c>
      <c r="L7" s="6">
        <f t="shared" si="7"/>
        <v>387.90322580645147</v>
      </c>
      <c r="M7" s="6">
        <f t="shared" si="8"/>
        <v>12.096774193548526</v>
      </c>
      <c r="N7" s="6">
        <f t="shared" si="10"/>
        <v>146.33194588970161</v>
      </c>
      <c r="O7" s="6">
        <f t="shared" si="9"/>
        <v>251.12025234131556</v>
      </c>
      <c r="P7" s="6">
        <f t="shared" si="1"/>
        <v>14.0625</v>
      </c>
    </row>
    <row r="8" spans="2:16" ht="15" customHeight="1" thickBot="1" x14ac:dyDescent="0.45">
      <c r="B8" s="5" t="s">
        <v>4</v>
      </c>
      <c r="C8" s="6">
        <v>1.5</v>
      </c>
      <c r="D8" s="7">
        <v>440</v>
      </c>
      <c r="E8" s="6">
        <f t="shared" si="0"/>
        <v>-6.25E-2</v>
      </c>
      <c r="F8" s="6">
        <f t="shared" si="0"/>
        <v>36.25</v>
      </c>
      <c r="G8" s="7">
        <f t="shared" si="2"/>
        <v>-2.265625</v>
      </c>
      <c r="H8" s="6">
        <f t="shared" si="3"/>
        <v>3.90625E-3</v>
      </c>
      <c r="I8" s="6">
        <f t="shared" si="4"/>
        <v>2.25</v>
      </c>
      <c r="J8" s="7">
        <f t="shared" si="5"/>
        <v>193600</v>
      </c>
      <c r="K8" s="6">
        <f t="shared" si="6"/>
        <v>660</v>
      </c>
      <c r="L8" s="6">
        <f t="shared" si="7"/>
        <v>430.1612903225805</v>
      </c>
      <c r="M8" s="6">
        <f t="shared" si="8"/>
        <v>9.8387096774195015</v>
      </c>
      <c r="N8" s="6">
        <f t="shared" si="10"/>
        <v>96.800208116548148</v>
      </c>
      <c r="O8" s="6">
        <f t="shared" si="9"/>
        <v>697.55625650363424</v>
      </c>
      <c r="P8" s="6">
        <f t="shared" si="1"/>
        <v>1314.0625</v>
      </c>
    </row>
    <row r="9" spans="2:16" ht="15" customHeight="1" thickBot="1" x14ac:dyDescent="0.45">
      <c r="B9" s="5" t="s">
        <v>5</v>
      </c>
      <c r="C9" s="6">
        <v>1.65</v>
      </c>
      <c r="D9" s="7">
        <v>380</v>
      </c>
      <c r="E9" s="6">
        <f t="shared" si="0"/>
        <v>8.7499999999999911E-2</v>
      </c>
      <c r="F9" s="6">
        <f t="shared" si="0"/>
        <v>-23.75</v>
      </c>
      <c r="G9" s="7">
        <f t="shared" si="2"/>
        <v>-2.0781249999999978</v>
      </c>
      <c r="H9" s="6">
        <f t="shared" si="3"/>
        <v>7.6562499999999842E-3</v>
      </c>
      <c r="I9" s="6">
        <f t="shared" si="4"/>
        <v>2.7224999999999997</v>
      </c>
      <c r="J9" s="7">
        <f t="shared" si="5"/>
        <v>144400</v>
      </c>
      <c r="K9" s="6">
        <f t="shared" si="6"/>
        <v>627</v>
      </c>
      <c r="L9" s="6">
        <f t="shared" si="7"/>
        <v>366.77419354838707</v>
      </c>
      <c r="M9" s="6">
        <f t="shared" si="8"/>
        <v>13.225806451612925</v>
      </c>
      <c r="N9" s="6">
        <f t="shared" si="10"/>
        <v>174.92195629552609</v>
      </c>
      <c r="O9" s="6">
        <f t="shared" si="9"/>
        <v>1367.21026274714</v>
      </c>
      <c r="P9" s="6">
        <f t="shared" si="1"/>
        <v>564.0625</v>
      </c>
    </row>
    <row r="10" spans="2:16" ht="15" customHeight="1" thickBot="1" x14ac:dyDescent="0.45">
      <c r="B10" s="5" t="s">
        <v>6</v>
      </c>
      <c r="C10" s="6">
        <v>1.45</v>
      </c>
      <c r="D10" s="7">
        <v>450</v>
      </c>
      <c r="E10" s="6">
        <f t="shared" si="0"/>
        <v>-0.11250000000000004</v>
      </c>
      <c r="F10" s="6">
        <f t="shared" si="0"/>
        <v>46.25</v>
      </c>
      <c r="G10" s="7">
        <f t="shared" si="2"/>
        <v>-5.2031250000000018</v>
      </c>
      <c r="H10" s="6">
        <f t="shared" si="3"/>
        <v>1.265625000000001E-2</v>
      </c>
      <c r="I10" s="6">
        <f t="shared" si="4"/>
        <v>2.1025</v>
      </c>
      <c r="J10" s="7">
        <f t="shared" si="5"/>
        <v>202500</v>
      </c>
      <c r="K10" s="6">
        <f t="shared" si="6"/>
        <v>652.5</v>
      </c>
      <c r="L10" s="6">
        <f t="shared" si="7"/>
        <v>451.29032258064512</v>
      </c>
      <c r="M10" s="6">
        <f t="shared" si="8"/>
        <v>-1.2903225806451246</v>
      </c>
      <c r="N10" s="6">
        <f t="shared" si="10"/>
        <v>1.6649323621226941</v>
      </c>
      <c r="O10" s="6">
        <f t="shared" si="9"/>
        <v>2260.0822710717966</v>
      </c>
      <c r="P10" s="6">
        <f t="shared" si="1"/>
        <v>2139.0625</v>
      </c>
    </row>
    <row r="11" spans="2:16" ht="15" customHeight="1" thickBot="1" x14ac:dyDescent="0.45">
      <c r="B11" s="5" t="s">
        <v>14</v>
      </c>
      <c r="C11" s="6">
        <v>1.5</v>
      </c>
      <c r="D11" s="7">
        <v>420</v>
      </c>
      <c r="E11" s="6">
        <f t="shared" si="0"/>
        <v>-6.25E-2</v>
      </c>
      <c r="F11" s="6">
        <f t="shared" si="0"/>
        <v>16.25</v>
      </c>
      <c r="G11" s="7">
        <f t="shared" si="2"/>
        <v>-1.015625</v>
      </c>
      <c r="H11" s="6">
        <f t="shared" si="3"/>
        <v>3.90625E-3</v>
      </c>
      <c r="I11" s="6">
        <f t="shared" si="4"/>
        <v>2.25</v>
      </c>
      <c r="J11" s="7">
        <f t="shared" si="5"/>
        <v>176400</v>
      </c>
      <c r="K11" s="6">
        <f t="shared" si="6"/>
        <v>630</v>
      </c>
      <c r="L11" s="6">
        <f t="shared" si="7"/>
        <v>430.1612903225805</v>
      </c>
      <c r="M11" s="6">
        <f t="shared" si="8"/>
        <v>-10.161290322580498</v>
      </c>
      <c r="N11" s="6">
        <f t="shared" si="10"/>
        <v>103.25182101976809</v>
      </c>
      <c r="O11" s="6">
        <f t="shared" si="9"/>
        <v>697.55625650363424</v>
      </c>
      <c r="P11" s="6">
        <f t="shared" si="1"/>
        <v>264.0625</v>
      </c>
    </row>
    <row r="12" spans="2:16" ht="15" customHeight="1" thickBot="1" x14ac:dyDescent="0.45">
      <c r="B12" s="5" t="s">
        <v>7</v>
      </c>
      <c r="C12" s="6">
        <f t="shared" ref="C12:M12" si="11">SUM(C4:C11)</f>
        <v>12.5</v>
      </c>
      <c r="D12" s="7">
        <f t="shared" si="11"/>
        <v>3230</v>
      </c>
      <c r="E12" s="6">
        <f>SUM(E4:E11)</f>
        <v>0</v>
      </c>
      <c r="F12" s="6">
        <f>SUM(F4:F11)</f>
        <v>0</v>
      </c>
      <c r="G12" s="7">
        <f>SUM(G4:G11)</f>
        <v>-16.374999999999996</v>
      </c>
      <c r="H12" s="6">
        <f>SUM(H4:H11)</f>
        <v>3.8749999999999986E-2</v>
      </c>
      <c r="I12" s="6">
        <f t="shared" si="11"/>
        <v>19.57</v>
      </c>
      <c r="J12" s="7">
        <f t="shared" si="11"/>
        <v>1311900</v>
      </c>
      <c r="K12" s="6">
        <f t="shared" si="11"/>
        <v>5030.5</v>
      </c>
      <c r="L12" s="6">
        <f t="shared" si="11"/>
        <v>3229.9999999999991</v>
      </c>
      <c r="M12" s="6">
        <f t="shared" si="11"/>
        <v>7.9580786405131221E-13</v>
      </c>
      <c r="N12" s="6">
        <f>SUM(N4:N11)</f>
        <v>867.74193548387211</v>
      </c>
      <c r="O12" s="6">
        <f>SUM(O4:O11)</f>
        <v>6919.7580645161206</v>
      </c>
      <c r="P12" s="6">
        <f>SUM(P4:P11)</f>
        <v>7787.5</v>
      </c>
    </row>
    <row r="13" spans="2:16" ht="15" customHeight="1" x14ac:dyDescent="0.4">
      <c r="N13" s="2" t="s">
        <v>32</v>
      </c>
      <c r="O13" s="2" t="s">
        <v>31</v>
      </c>
      <c r="P13" s="2" t="s">
        <v>30</v>
      </c>
    </row>
    <row r="14" spans="2:16" ht="15" customHeight="1" x14ac:dyDescent="0.4">
      <c r="B14" s="1" t="s">
        <v>16</v>
      </c>
      <c r="C14" s="8">
        <f>AVERAGE(C4:C11)</f>
        <v>1.5625</v>
      </c>
      <c r="D14" s="1">
        <f>AVERAGE(D4:D11)</f>
        <v>403.75</v>
      </c>
    </row>
    <row r="15" spans="2:16" ht="15" customHeight="1" x14ac:dyDescent="0.4">
      <c r="M15" s="2" t="s">
        <v>29</v>
      </c>
      <c r="N15" s="10">
        <f>O12/P12</f>
        <v>0.88857246414332203</v>
      </c>
      <c r="O15" s="10">
        <f>1-N12/P12</f>
        <v>0.88857246414332303</v>
      </c>
    </row>
    <row r="16" spans="2:16" ht="15" customHeight="1" x14ac:dyDescent="0.4">
      <c r="B16" s="1" t="s">
        <v>24</v>
      </c>
      <c r="C16" s="1" t="s">
        <v>17</v>
      </c>
      <c r="D16" s="1">
        <f>G12/H12</f>
        <v>-422.58064516129036</v>
      </c>
    </row>
    <row r="17" spans="3:4" ht="15" customHeight="1" x14ac:dyDescent="0.4">
      <c r="C17" s="1" t="s">
        <v>18</v>
      </c>
      <c r="D17" s="1">
        <f>D14-D16*C14</f>
        <v>1064.0322580645161</v>
      </c>
    </row>
  </sheetData>
  <phoneticPr fontId="1" type="noConversion"/>
  <pageMargins left="0.75" right="0.75" top="1" bottom="1" header="0.5" footer="0.5"/>
  <pageSetup paperSize="9" orientation="portrait" horizontalDpi="300" verticalDpi="300"/>
  <headerFooter alignWithMargins="0"/>
  <drawing r:id="rId1"/>
  <legacyDrawing r:id="rId2"/>
  <oleObjects>
    <mc:AlternateContent xmlns:mc="http://schemas.openxmlformats.org/markup-compatibility/2006">
      <mc:Choice Requires="x14">
        <oleObject progId="Equation.3" shapeId="1025" r:id="rId3">
          <objectPr defaultSize="0" autoPict="0" r:id="rId4">
            <anchor moveWithCells="1" sizeWithCells="1">
              <from>
                <xdr:col>2</xdr:col>
                <xdr:colOff>19050</xdr:colOff>
                <xdr:row>12</xdr:row>
                <xdr:rowOff>0</xdr:rowOff>
              </from>
              <to>
                <xdr:col>4</xdr:col>
                <xdr:colOff>0</xdr:colOff>
                <xdr:row>12</xdr:row>
                <xdr:rowOff>0</xdr:rowOff>
              </to>
            </anchor>
          </objectPr>
        </oleObject>
      </mc:Choice>
      <mc:Fallback>
        <oleObject progId="Equation.3" shapeId="1025" r:id="rId3"/>
      </mc:Fallback>
    </mc:AlternateContent>
    <mc:AlternateContent xmlns:mc="http://schemas.openxmlformats.org/markup-compatibility/2006">
      <mc:Choice Requires="x14">
        <oleObject progId="Equation.3" shapeId="1026" r:id="rId5">
          <objectPr defaultSize="0" autoPict="0" r:id="rId6">
            <anchor moveWithCells="1" sizeWithCells="1">
              <from>
                <xdr:col>4</xdr:col>
                <xdr:colOff>0</xdr:colOff>
                <xdr:row>12</xdr:row>
                <xdr:rowOff>0</xdr:rowOff>
              </from>
              <to>
                <xdr:col>14</xdr:col>
                <xdr:colOff>490538</xdr:colOff>
                <xdr:row>12</xdr:row>
                <xdr:rowOff>0</xdr:rowOff>
              </to>
            </anchor>
          </objectPr>
        </oleObject>
      </mc:Choice>
      <mc:Fallback>
        <oleObject progId="Equation.3" shapeId="1026" r:id="rId5"/>
      </mc:Fallback>
    </mc:AlternateContent>
    <mc:AlternateContent xmlns:mc="http://schemas.openxmlformats.org/markup-compatibility/2006">
      <mc:Choice Requires="x14">
        <oleObject progId="Equation.3" shapeId="1046" r:id="rId7">
          <objectPr defaultSize="0" autoPict="0" r:id="rId8">
            <anchor moveWithCells="1" sizeWithCells="1">
              <from>
                <xdr:col>14</xdr:col>
                <xdr:colOff>285750</xdr:colOff>
                <xdr:row>12</xdr:row>
                <xdr:rowOff>0</xdr:rowOff>
              </from>
              <to>
                <xdr:col>15</xdr:col>
                <xdr:colOff>133350</xdr:colOff>
                <xdr:row>12</xdr:row>
                <xdr:rowOff>0</xdr:rowOff>
              </to>
            </anchor>
          </objectPr>
        </oleObject>
      </mc:Choice>
      <mc:Fallback>
        <oleObject progId="Equation.3" shapeId="1046" r:id="rId7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</vt:lpstr>
    </vt:vector>
  </TitlesOfParts>
  <Company>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Gianluca MORELLI</cp:lastModifiedBy>
  <cp:lastPrinted>2006-02-23T10:01:46Z</cp:lastPrinted>
  <dcterms:created xsi:type="dcterms:W3CDTF">2005-03-04T14:41:32Z</dcterms:created>
  <dcterms:modified xsi:type="dcterms:W3CDTF">2023-09-05T07:48:21Z</dcterms:modified>
</cp:coreProperties>
</file>