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MarcoAW\D\Myweb\DMM\inputfiles\"/>
    </mc:Choice>
  </mc:AlternateContent>
  <bookViews>
    <workbookView xWindow="0" yWindow="12" windowWidth="15192" windowHeight="8448" activeTab="1"/>
  </bookViews>
  <sheets>
    <sheet name="Testo" sheetId="3" r:id="rId1"/>
    <sheet name="Dati" sheetId="2" r:id="rId2"/>
  </sheets>
  <definedNames>
    <definedName name="solver_adj" localSheetId="1" hidden="1">Dati!$M$7:$M$8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5</definedName>
    <definedName name="solver_lhs1" localSheetId="1" hidden="1">Dati!$M$7</definedName>
    <definedName name="solver_mip" localSheetId="1" hidden="1">2147483647</definedName>
    <definedName name="solver_mni" localSheetId="1" hidden="1">30</definedName>
    <definedName name="solver_mrt" localSheetId="1" hidden="1">0.0001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1</definedName>
    <definedName name="solver_nwt" localSheetId="1" hidden="1">1</definedName>
    <definedName name="solver_opt" localSheetId="1" hidden="1">Dati!$L$11</definedName>
    <definedName name="solver_pre" localSheetId="1" hidden="1">0.0001</definedName>
    <definedName name="solver_rbv" localSheetId="1" hidden="1">1</definedName>
    <definedName name="solver_rel1" localSheetId="1" hidden="1">1</definedName>
    <definedName name="solver_rhs1" localSheetId="1" hidden="1">Dati!$V$10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0.000001</definedName>
    <definedName name="solver_typ" localSheetId="1" hidden="1">1</definedName>
    <definedName name="solver_val" localSheetId="1" hidden="1">0</definedName>
    <definedName name="solver_ver" localSheetId="1" hidden="1">3</definedName>
    <definedName name="X">Dati!$G$3:$H$102</definedName>
    <definedName name="y">Dati!$I$3:$I$102</definedName>
  </definedNames>
  <calcPr calcId="162913"/>
</workbook>
</file>

<file path=xl/calcChain.xml><?xml version="1.0" encoding="utf-8"?>
<calcChain xmlns="http://schemas.openxmlformats.org/spreadsheetml/2006/main">
  <c r="L11" i="2" l="1"/>
  <c r="N12" i="2" l="1"/>
  <c r="O12" i="2" s="1"/>
  <c r="N25" i="2"/>
  <c r="O25" i="2" s="1"/>
  <c r="N28" i="2"/>
  <c r="O28" i="2" s="1"/>
  <c r="N35" i="2"/>
  <c r="O35" i="2" s="1"/>
  <c r="N36" i="2"/>
  <c r="O36" i="2" s="1"/>
  <c r="N40" i="2"/>
  <c r="O40" i="2" s="1"/>
  <c r="N45" i="2"/>
  <c r="O45" i="2" s="1"/>
  <c r="N48" i="2"/>
  <c r="O48" i="2" s="1"/>
  <c r="N50" i="2"/>
  <c r="P50" i="2" s="1"/>
  <c r="N57" i="2"/>
  <c r="O57" i="2" s="1"/>
  <c r="N58" i="2"/>
  <c r="P58" i="2" s="1"/>
  <c r="N60" i="2"/>
  <c r="O60" i="2" s="1"/>
  <c r="N67" i="2"/>
  <c r="O67" i="2" s="1"/>
  <c r="N68" i="2"/>
  <c r="O68" i="2" s="1"/>
  <c r="N72" i="2"/>
  <c r="O72" i="2" s="1"/>
  <c r="N77" i="2"/>
  <c r="O77" i="2" s="1"/>
  <c r="N80" i="2"/>
  <c r="O80" i="2" s="1"/>
  <c r="N82" i="2"/>
  <c r="P82" i="2" s="1"/>
  <c r="N89" i="2"/>
  <c r="O89" i="2" s="1"/>
  <c r="N90" i="2"/>
  <c r="P90" i="2" s="1"/>
  <c r="N92" i="2"/>
  <c r="O92" i="2" s="1"/>
  <c r="N99" i="2"/>
  <c r="O99" i="2" s="1"/>
  <c r="N100" i="2"/>
  <c r="O100" i="2" s="1"/>
  <c r="K4" i="2"/>
  <c r="K5" i="2"/>
  <c r="K6" i="2"/>
  <c r="K7" i="2"/>
  <c r="K8" i="2"/>
  <c r="K9" i="2"/>
  <c r="K10" i="2"/>
  <c r="K11" i="2"/>
  <c r="N5" i="2" s="1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3" i="2"/>
  <c r="L4" i="2"/>
  <c r="L5" i="2"/>
  <c r="L6" i="2"/>
  <c r="L7" i="2"/>
  <c r="L8" i="2"/>
  <c r="L9" i="2"/>
  <c r="L10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3" i="2"/>
  <c r="N98" i="2" l="1"/>
  <c r="P98" i="2" s="1"/>
  <c r="N88" i="2"/>
  <c r="O88" i="2" s="1"/>
  <c r="N76" i="2"/>
  <c r="O76" i="2" s="1"/>
  <c r="N66" i="2"/>
  <c r="P66" i="2" s="1"/>
  <c r="N56" i="2"/>
  <c r="O56" i="2" s="1"/>
  <c r="N44" i="2"/>
  <c r="O44" i="2" s="1"/>
  <c r="N34" i="2"/>
  <c r="P34" i="2" s="1"/>
  <c r="N24" i="2"/>
  <c r="O24" i="2" s="1"/>
  <c r="N11" i="2"/>
  <c r="O11" i="2" s="1"/>
  <c r="N97" i="2"/>
  <c r="O97" i="2" s="1"/>
  <c r="N85" i="2"/>
  <c r="O85" i="2" s="1"/>
  <c r="N75" i="2"/>
  <c r="O75" i="2" s="1"/>
  <c r="N65" i="2"/>
  <c r="O65" i="2" s="1"/>
  <c r="N53" i="2"/>
  <c r="O53" i="2" s="1"/>
  <c r="N43" i="2"/>
  <c r="O43" i="2" s="1"/>
  <c r="N33" i="2"/>
  <c r="O33" i="2" s="1"/>
  <c r="N21" i="2"/>
  <c r="O21" i="2" s="1"/>
  <c r="N10" i="2"/>
  <c r="N96" i="2"/>
  <c r="O96" i="2" s="1"/>
  <c r="N84" i="2"/>
  <c r="O84" i="2" s="1"/>
  <c r="N74" i="2"/>
  <c r="P74" i="2" s="1"/>
  <c r="N64" i="2"/>
  <c r="O64" i="2" s="1"/>
  <c r="N52" i="2"/>
  <c r="O52" i="2" s="1"/>
  <c r="N42" i="2"/>
  <c r="P42" i="2" s="1"/>
  <c r="N32" i="2"/>
  <c r="O32" i="2" s="1"/>
  <c r="N20" i="2"/>
  <c r="O20" i="2" s="1"/>
  <c r="N9" i="2"/>
  <c r="O9" i="2" s="1"/>
  <c r="N93" i="2"/>
  <c r="O93" i="2" s="1"/>
  <c r="N83" i="2"/>
  <c r="O83" i="2" s="1"/>
  <c r="N73" i="2"/>
  <c r="O73" i="2" s="1"/>
  <c r="N61" i="2"/>
  <c r="O61" i="2" s="1"/>
  <c r="N51" i="2"/>
  <c r="O51" i="2" s="1"/>
  <c r="N41" i="2"/>
  <c r="O41" i="2" s="1"/>
  <c r="N29" i="2"/>
  <c r="O29" i="2" s="1"/>
  <c r="N19" i="2"/>
  <c r="O19" i="2" s="1"/>
  <c r="N8" i="2"/>
  <c r="O8" i="2" s="1"/>
  <c r="N18" i="2"/>
  <c r="N4" i="2"/>
  <c r="O4" i="2" s="1"/>
  <c r="N101" i="2"/>
  <c r="O101" i="2" s="1"/>
  <c r="N91" i="2"/>
  <c r="O91" i="2" s="1"/>
  <c r="N81" i="2"/>
  <c r="O81" i="2" s="1"/>
  <c r="N69" i="2"/>
  <c r="O69" i="2" s="1"/>
  <c r="N59" i="2"/>
  <c r="O59" i="2" s="1"/>
  <c r="N49" i="2"/>
  <c r="O49" i="2" s="1"/>
  <c r="N37" i="2"/>
  <c r="O37" i="2" s="1"/>
  <c r="N27" i="2"/>
  <c r="O27" i="2" s="1"/>
  <c r="N17" i="2"/>
  <c r="O17" i="2" s="1"/>
  <c r="N26" i="2"/>
  <c r="P26" i="2" s="1"/>
  <c r="N16" i="2"/>
  <c r="O16" i="2" s="1"/>
  <c r="O5" i="2"/>
  <c r="P5" i="2"/>
  <c r="O98" i="2"/>
  <c r="O90" i="2"/>
  <c r="O82" i="2"/>
  <c r="O74" i="2"/>
  <c r="O66" i="2"/>
  <c r="N3" i="2"/>
  <c r="N95" i="2"/>
  <c r="N87" i="2"/>
  <c r="N79" i="2"/>
  <c r="N71" i="2"/>
  <c r="N63" i="2"/>
  <c r="N55" i="2"/>
  <c r="N47" i="2"/>
  <c r="N39" i="2"/>
  <c r="N31" i="2"/>
  <c r="N23" i="2"/>
  <c r="N15" i="2"/>
  <c r="N7" i="2"/>
  <c r="P97" i="2"/>
  <c r="P93" i="2"/>
  <c r="P89" i="2"/>
  <c r="P85" i="2"/>
  <c r="P81" i="2"/>
  <c r="P77" i="2"/>
  <c r="P73" i="2"/>
  <c r="P69" i="2"/>
  <c r="P65" i="2"/>
  <c r="P57" i="2"/>
  <c r="P53" i="2"/>
  <c r="P49" i="2"/>
  <c r="P45" i="2"/>
  <c r="P41" i="2"/>
  <c r="P37" i="2"/>
  <c r="P33" i="2"/>
  <c r="P29" i="2"/>
  <c r="P25" i="2"/>
  <c r="P21" i="2"/>
  <c r="P9" i="2"/>
  <c r="O58" i="2"/>
  <c r="O50" i="2"/>
  <c r="O42" i="2"/>
  <c r="O26" i="2"/>
  <c r="N102" i="2"/>
  <c r="N94" i="2"/>
  <c r="N86" i="2"/>
  <c r="N78" i="2"/>
  <c r="N70" i="2"/>
  <c r="N62" i="2"/>
  <c r="N54" i="2"/>
  <c r="N46" i="2"/>
  <c r="N38" i="2"/>
  <c r="N30" i="2"/>
  <c r="N22" i="2"/>
  <c r="N14" i="2"/>
  <c r="N6" i="2"/>
  <c r="N13" i="2"/>
  <c r="P100" i="2"/>
  <c r="P96" i="2"/>
  <c r="P92" i="2"/>
  <c r="P88" i="2"/>
  <c r="P84" i="2"/>
  <c r="P80" i="2"/>
  <c r="P76" i="2"/>
  <c r="P72" i="2"/>
  <c r="P68" i="2"/>
  <c r="P64" i="2"/>
  <c r="P60" i="2"/>
  <c r="P56" i="2"/>
  <c r="P48" i="2"/>
  <c r="P44" i="2"/>
  <c r="P40" i="2"/>
  <c r="P36" i="2"/>
  <c r="P32" i="2"/>
  <c r="P28" i="2"/>
  <c r="P24" i="2"/>
  <c r="P20" i="2"/>
  <c r="P16" i="2"/>
  <c r="P12" i="2"/>
  <c r="P8" i="2"/>
  <c r="P4" i="2"/>
  <c r="P99" i="2"/>
  <c r="P91" i="2"/>
  <c r="P83" i="2"/>
  <c r="P75" i="2"/>
  <c r="P67" i="2"/>
  <c r="P59" i="2"/>
  <c r="P51" i="2"/>
  <c r="P35" i="2"/>
  <c r="P27" i="2"/>
  <c r="P19" i="2"/>
  <c r="P11" i="2"/>
  <c r="P43" i="2" l="1"/>
  <c r="O34" i="2"/>
  <c r="S8" i="2" s="1"/>
  <c r="V8" i="2" s="1"/>
  <c r="P61" i="2"/>
  <c r="P101" i="2"/>
  <c r="O18" i="2"/>
  <c r="P18" i="2"/>
  <c r="P17" i="2"/>
  <c r="P52" i="2"/>
  <c r="O10" i="2"/>
  <c r="P10" i="2"/>
  <c r="P30" i="2"/>
  <c r="O30" i="2"/>
  <c r="P94" i="2"/>
  <c r="T14" i="2" s="1"/>
  <c r="O94" i="2"/>
  <c r="O23" i="2"/>
  <c r="P23" i="2"/>
  <c r="O87" i="2"/>
  <c r="P87" i="2"/>
  <c r="O31" i="2"/>
  <c r="P31" i="2"/>
  <c r="P46" i="2"/>
  <c r="T9" i="2" s="1"/>
  <c r="O46" i="2"/>
  <c r="O39" i="2"/>
  <c r="P39" i="2"/>
  <c r="P3" i="2"/>
  <c r="O3" i="2"/>
  <c r="P38" i="2"/>
  <c r="O38" i="2"/>
  <c r="O95" i="2"/>
  <c r="P95" i="2"/>
  <c r="P54" i="2"/>
  <c r="T10" i="2" s="1"/>
  <c r="O54" i="2"/>
  <c r="O47" i="2"/>
  <c r="P47" i="2"/>
  <c r="P22" i="2"/>
  <c r="O22" i="2"/>
  <c r="P102" i="2"/>
  <c r="O102" i="2"/>
  <c r="P62" i="2"/>
  <c r="O62" i="2"/>
  <c r="O55" i="2"/>
  <c r="P55" i="2"/>
  <c r="O13" i="2"/>
  <c r="P13" i="2"/>
  <c r="P6" i="2"/>
  <c r="O6" i="2"/>
  <c r="P70" i="2"/>
  <c r="O70" i="2"/>
  <c r="O63" i="2"/>
  <c r="P63" i="2"/>
  <c r="P14" i="2"/>
  <c r="O14" i="2"/>
  <c r="P78" i="2"/>
  <c r="T12" i="2" s="1"/>
  <c r="O78" i="2"/>
  <c r="S12" i="2" s="1"/>
  <c r="V12" i="2" s="1"/>
  <c r="O7" i="2"/>
  <c r="P7" i="2"/>
  <c r="O71" i="2"/>
  <c r="P71" i="2"/>
  <c r="P86" i="2"/>
  <c r="T13" i="2" s="1"/>
  <c r="O86" i="2"/>
  <c r="S13" i="2" s="1"/>
  <c r="V13" i="2" s="1"/>
  <c r="O15" i="2"/>
  <c r="P15" i="2"/>
  <c r="O79" i="2"/>
  <c r="P79" i="2"/>
  <c r="U13" i="2" l="1"/>
  <c r="W13" i="2" s="1"/>
  <c r="S9" i="2"/>
  <c r="V9" i="2" s="1"/>
  <c r="T11" i="2"/>
  <c r="T8" i="2"/>
  <c r="U8" i="2" s="1"/>
  <c r="W8" i="2" s="1"/>
  <c r="U12" i="2"/>
  <c r="W12" i="2" s="1"/>
  <c r="S6" i="2"/>
  <c r="V6" i="2" s="1"/>
  <c r="S7" i="2"/>
  <c r="V7" i="2" s="1"/>
  <c r="S14" i="2"/>
  <c r="V14" i="2" s="1"/>
  <c r="S11" i="2"/>
  <c r="V11" i="2" s="1"/>
  <c r="S10" i="2"/>
  <c r="V10" i="2" s="1"/>
  <c r="S5" i="2"/>
  <c r="V5" i="2" s="1"/>
  <c r="T5" i="2"/>
  <c r="T6" i="2"/>
  <c r="T7" i="2"/>
  <c r="U7" i="2" l="1"/>
  <c r="W7" i="2" s="1"/>
  <c r="U5" i="2"/>
  <c r="W5" i="2" s="1"/>
  <c r="U10" i="2"/>
  <c r="W10" i="2" s="1"/>
  <c r="U9" i="2"/>
  <c r="W9" i="2" s="1"/>
  <c r="U14" i="2"/>
  <c r="W14" i="2" s="1"/>
  <c r="U11" i="2"/>
  <c r="W11" i="2" s="1"/>
  <c r="U6" i="2"/>
  <c r="W6" i="2" s="1"/>
  <c r="W15" i="2" l="1"/>
  <c r="S20" i="2" s="1"/>
  <c r="R40" i="2" s="1"/>
</calcChain>
</file>

<file path=xl/sharedStrings.xml><?xml version="1.0" encoding="utf-8"?>
<sst xmlns="http://schemas.openxmlformats.org/spreadsheetml/2006/main" count="22" uniqueCount="22">
  <si>
    <t>Debito</t>
  </si>
  <si>
    <t>Insolvenza</t>
  </si>
  <si>
    <t>Intercetta</t>
  </si>
  <si>
    <t>beta0</t>
  </si>
  <si>
    <t>beta1</t>
  </si>
  <si>
    <t>eta</t>
  </si>
  <si>
    <t>y</t>
  </si>
  <si>
    <t>y previsti</t>
  </si>
  <si>
    <t>y previsti+epsilon_i</t>
  </si>
  <si>
    <t>y previsti +epsilon ordinati</t>
  </si>
  <si>
    <t>y previsti ordinati</t>
  </si>
  <si>
    <t xml:space="preserve"> y ordinati in base ai valori previsti</t>
  </si>
  <si>
    <t>% Hosmer-Lemeshow statistic = sum over all groups of (O-E)^2/(E(1-E/n))</t>
  </si>
  <si>
    <t>HL=</t>
  </si>
  <si>
    <t>Atteso (E)</t>
  </si>
  <si>
    <t>Osservato (O)</t>
  </si>
  <si>
    <t>(O-E)^2</t>
  </si>
  <si>
    <t xml:space="preserve">https://en.wikipedia.org/wiki/Hosmer%E2%80%93Lemeshow_test </t>
  </si>
  <si>
    <t>E(1-E/N_g)</t>
  </si>
  <si>
    <t>(O-E)^2/(E(1-E/N_g))</t>
  </si>
  <si>
    <t>Calcolo del p-value del test</t>
  </si>
  <si>
    <t>Conclusione: accetto l'ipotesi nulla che afferma che le differenze tra le probabilità stimate e le frequenze relative campionarie sono dovute al caso. In altri termini, non vi sono motivi statistici per preferire il modello saturo (che fornirebbe un adattamento perfetto) a quello effettivamente stimato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</si>
</sst>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1"/>
    <xf numFmtId="0" fontId="1" fillId="0" borderId="0" xfId="0" applyFont="1" applyAlignment="1">
      <alignment horizont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2</xdr:row>
      <xdr:rowOff>38100</xdr:rowOff>
    </xdr:from>
    <xdr:to>
      <xdr:col>10</xdr:col>
      <xdr:colOff>480060</xdr:colOff>
      <xdr:row>16</xdr:row>
      <xdr:rowOff>91440</xdr:rowOff>
    </xdr:to>
    <xdr:sp macro="" textlink="">
      <xdr:nvSpPr>
        <xdr:cNvPr id="2" name="CasellaDiTesto 1"/>
        <xdr:cNvSpPr txBox="1"/>
      </xdr:nvSpPr>
      <xdr:spPr>
        <a:xfrm>
          <a:off x="586740" y="373380"/>
          <a:ext cx="5989320" cy="2400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/>
            <a:t>Utilizzando i dati</a:t>
          </a:r>
          <a:r>
            <a:rPr lang="it-IT" sz="1400" baseline="0"/>
            <a:t> presenti nella zona G3:I102 del foglio dati, calcolare il test di   Hosmer-Lemeshow utilizzando 10 classi. Calcolare il p-value del test e commentare i risultati ottenuti</a:t>
          </a:r>
        </a:p>
        <a:p>
          <a:endParaRPr lang="it-IT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Osservazione: il vettore beta cappello è contenuto nella zona E3:E4.</a:t>
          </a:r>
          <a:endParaRPr lang="it-IT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426720</xdr:colOff>
      <xdr:row>22</xdr:row>
      <xdr:rowOff>28658</xdr:rowOff>
    </xdr:from>
    <xdr:to>
      <xdr:col>34</xdr:col>
      <xdr:colOff>148672</xdr:colOff>
      <xdr:row>36</xdr:row>
      <xdr:rowOff>5296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55980" y="4387298"/>
          <a:ext cx="12614992" cy="2323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.wikipedia.org/wiki/Hosmer%E2%80%93Lemeshow_t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D1:W102"/>
  <sheetViews>
    <sheetView tabSelected="1" topLeftCell="L1" zoomScaleNormal="100" workbookViewId="0">
      <selection activeCell="R40" sqref="R40"/>
    </sheetView>
  </sheetViews>
  <sheetFormatPr defaultRowHeight="13.2" x14ac:dyDescent="0.25"/>
  <cols>
    <col min="5" max="5" width="10.5546875" bestFit="1" customWidth="1"/>
    <col min="11" max="11" width="16.77734375" customWidth="1"/>
    <col min="12" max="12" width="38.33203125" customWidth="1"/>
    <col min="14" max="14" width="19.109375" customWidth="1"/>
    <col min="19" max="19" width="9.77734375" bestFit="1" customWidth="1"/>
    <col min="20" max="20" width="13.77734375" customWidth="1"/>
    <col min="21" max="21" width="15.6640625" bestFit="1" customWidth="1"/>
    <col min="22" max="22" width="13" customWidth="1"/>
    <col min="23" max="23" width="20.21875" customWidth="1"/>
  </cols>
  <sheetData>
    <row r="1" spans="4:23" x14ac:dyDescent="0.25">
      <c r="O1">
        <v>2</v>
      </c>
      <c r="P1">
        <v>3</v>
      </c>
    </row>
    <row r="2" spans="4:23" ht="66" x14ac:dyDescent="0.25">
      <c r="G2" s="1" t="s">
        <v>2</v>
      </c>
      <c r="H2" t="s">
        <v>0</v>
      </c>
      <c r="I2" t="s">
        <v>1</v>
      </c>
      <c r="J2" s="1" t="s">
        <v>5</v>
      </c>
      <c r="K2" s="1" t="s">
        <v>8</v>
      </c>
      <c r="L2" s="1" t="s">
        <v>7</v>
      </c>
      <c r="M2" s="1" t="s">
        <v>6</v>
      </c>
      <c r="N2" s="2" t="s">
        <v>9</v>
      </c>
      <c r="O2" s="2" t="s">
        <v>10</v>
      </c>
      <c r="P2" s="2" t="s">
        <v>11</v>
      </c>
    </row>
    <row r="3" spans="4:23" x14ac:dyDescent="0.25">
      <c r="D3" s="1" t="s">
        <v>3</v>
      </c>
      <c r="E3">
        <v>-5.3094533739190535</v>
      </c>
      <c r="F3">
        <v>1</v>
      </c>
      <c r="G3">
        <v>1</v>
      </c>
      <c r="H3">
        <v>20</v>
      </c>
      <c r="I3">
        <v>0</v>
      </c>
      <c r="J3">
        <f>MMULT(G3:H3,E$3:E$4)</f>
        <v>-3.0910305297810501</v>
      </c>
      <c r="K3">
        <f t="shared" ref="K3:K34" si="0">L3+0.0000000001*ROW(L3)</f>
        <v>4.3478757048823716E-2</v>
      </c>
      <c r="L3">
        <f>EXP(J3)/(1+EXP(J3))</f>
        <v>4.3478756748823719E-2</v>
      </c>
      <c r="M3">
        <f>I3</f>
        <v>0</v>
      </c>
      <c r="N3">
        <f>SMALL(K$3:K$102,F3)</f>
        <v>4.3478757048823716E-2</v>
      </c>
      <c r="O3">
        <f>VLOOKUP($N3,$K$3:$M$102,O$1)</f>
        <v>4.3478756748823719E-2</v>
      </c>
      <c r="P3">
        <f>VLOOKUP($N3,$K$3:$M$102,P$1)</f>
        <v>0</v>
      </c>
      <c r="R3" s="1"/>
      <c r="S3" s="1"/>
    </row>
    <row r="4" spans="4:23" x14ac:dyDescent="0.25">
      <c r="D4" s="1" t="s">
        <v>4</v>
      </c>
      <c r="E4">
        <v>0.11092114220690016</v>
      </c>
      <c r="F4">
        <v>2</v>
      </c>
      <c r="G4">
        <v>1</v>
      </c>
      <c r="H4">
        <v>23</v>
      </c>
      <c r="I4">
        <v>0</v>
      </c>
      <c r="J4">
        <f t="shared" ref="J4:J67" si="1">MMULT(G4:H4,E$3:E$4)</f>
        <v>-2.7582671031603496</v>
      </c>
      <c r="K4">
        <f t="shared" si="0"/>
        <v>5.9621450128115636E-2</v>
      </c>
      <c r="L4">
        <f t="shared" ref="L4:L67" si="2">EXP(J4)/(1+EXP(J4))</f>
        <v>5.9621449728115637E-2</v>
      </c>
      <c r="M4">
        <f t="shared" ref="M4:M67" si="3">I4</f>
        <v>0</v>
      </c>
      <c r="N4">
        <f t="shared" ref="N4:N67" si="4">SMALL(K$3:K$102,F4)</f>
        <v>5.9621450128115636E-2</v>
      </c>
      <c r="O4">
        <f t="shared" ref="O4:P35" si="5">VLOOKUP($N4,$K$3:$M$102,O$1)</f>
        <v>5.9621449728115637E-2</v>
      </c>
      <c r="P4">
        <f t="shared" si="5"/>
        <v>0</v>
      </c>
      <c r="R4" s="1"/>
      <c r="S4" s="2" t="s">
        <v>14</v>
      </c>
      <c r="T4" s="2" t="s">
        <v>15</v>
      </c>
      <c r="U4" s="2" t="s">
        <v>16</v>
      </c>
      <c r="V4" s="2" t="s">
        <v>18</v>
      </c>
      <c r="W4" s="2" t="s">
        <v>19</v>
      </c>
    </row>
    <row r="5" spans="4:23" x14ac:dyDescent="0.25">
      <c r="F5">
        <v>3</v>
      </c>
      <c r="G5">
        <v>1</v>
      </c>
      <c r="H5">
        <v>24</v>
      </c>
      <c r="I5">
        <v>0</v>
      </c>
      <c r="J5">
        <f t="shared" si="1"/>
        <v>-2.6473459609534498</v>
      </c>
      <c r="K5">
        <f t="shared" si="0"/>
        <v>6.6152778801215964E-2</v>
      </c>
      <c r="L5">
        <f t="shared" si="2"/>
        <v>6.6152778301215964E-2</v>
      </c>
      <c r="M5">
        <f t="shared" si="3"/>
        <v>0</v>
      </c>
      <c r="N5">
        <f t="shared" si="4"/>
        <v>6.6152778801215964E-2</v>
      </c>
      <c r="O5">
        <f t="shared" si="5"/>
        <v>6.6152778301215964E-2</v>
      </c>
      <c r="P5">
        <f t="shared" si="5"/>
        <v>0</v>
      </c>
      <c r="R5">
        <v>0</v>
      </c>
      <c r="S5">
        <f t="shared" ref="S5:S14" ca="1" si="6">SUM(OFFSET(O$3:O$102,$R5,0,10,1))</f>
        <v>0.78708629718427836</v>
      </c>
      <c r="T5">
        <f t="shared" ref="T5:T14" ca="1" si="7">SUM(OFFSET(P$3:P$102,$R5,0,10,1))</f>
        <v>1</v>
      </c>
      <c r="U5">
        <f ca="1">(T5-S5)^2</f>
        <v>4.5332244846701432E-2</v>
      </c>
      <c r="V5">
        <f ca="1">S5*(1-S5/10)</f>
        <v>0.72513581326275256</v>
      </c>
      <c r="W5">
        <f ca="1">U5/V5</f>
        <v>6.2515523323456806E-2</v>
      </c>
    </row>
    <row r="6" spans="4:23" x14ac:dyDescent="0.25">
      <c r="F6">
        <v>4</v>
      </c>
      <c r="G6">
        <v>1</v>
      </c>
      <c r="H6">
        <v>25</v>
      </c>
      <c r="I6">
        <v>0</v>
      </c>
      <c r="J6">
        <f t="shared" si="1"/>
        <v>-2.5364248187465495</v>
      </c>
      <c r="K6">
        <f t="shared" si="0"/>
        <v>7.3343789010002949E-2</v>
      </c>
      <c r="L6">
        <f t="shared" si="2"/>
        <v>7.3343788410002955E-2</v>
      </c>
      <c r="M6">
        <f t="shared" si="3"/>
        <v>0</v>
      </c>
      <c r="N6">
        <f t="shared" si="4"/>
        <v>7.3343789010002949E-2</v>
      </c>
      <c r="O6">
        <f t="shared" si="5"/>
        <v>7.3343788410002955E-2</v>
      </c>
      <c r="P6">
        <f t="shared" si="5"/>
        <v>0</v>
      </c>
      <c r="R6">
        <v>10</v>
      </c>
      <c r="S6">
        <f t="shared" ca="1" si="6"/>
        <v>1.342810041748387</v>
      </c>
      <c r="T6">
        <f t="shared" ca="1" si="7"/>
        <v>1</v>
      </c>
      <c r="U6">
        <f t="shared" ref="U6:U14" ca="1" si="8">(T6-S6)^2</f>
        <v>0.11751872472353085</v>
      </c>
      <c r="V6">
        <f t="shared" ref="V6:V14" ca="1" si="9">S6*(1-S6/10)</f>
        <v>1.1624961609263567</v>
      </c>
      <c r="W6">
        <f t="shared" ref="W6:W14" ca="1" si="10">U6/V6</f>
        <v>0.1010917099544517</v>
      </c>
    </row>
    <row r="7" spans="4:23" x14ac:dyDescent="0.25">
      <c r="F7">
        <v>5</v>
      </c>
      <c r="G7">
        <v>1</v>
      </c>
      <c r="H7">
        <v>25</v>
      </c>
      <c r="I7">
        <v>1</v>
      </c>
      <c r="J7">
        <f t="shared" si="1"/>
        <v>-2.5364248187465495</v>
      </c>
      <c r="K7">
        <f t="shared" si="0"/>
        <v>7.3343789110002958E-2</v>
      </c>
      <c r="L7">
        <f t="shared" si="2"/>
        <v>7.3343788410002955E-2</v>
      </c>
      <c r="M7">
        <f t="shared" si="3"/>
        <v>1</v>
      </c>
      <c r="N7">
        <f t="shared" si="4"/>
        <v>7.3343789110002958E-2</v>
      </c>
      <c r="O7">
        <f t="shared" si="5"/>
        <v>7.3343788410002955E-2</v>
      </c>
      <c r="P7">
        <f t="shared" si="5"/>
        <v>1</v>
      </c>
      <c r="R7">
        <v>20</v>
      </c>
      <c r="S7">
        <f t="shared" ca="1" si="6"/>
        <v>1.9054070706349018</v>
      </c>
      <c r="T7">
        <f t="shared" ca="1" si="7"/>
        <v>2</v>
      </c>
      <c r="U7">
        <f t="shared" ca="1" si="8"/>
        <v>8.9478222858704621E-3</v>
      </c>
      <c r="V7">
        <f t="shared" ca="1" si="9"/>
        <v>1.5423494601523542</v>
      </c>
      <c r="W7">
        <f t="shared" ca="1" si="10"/>
        <v>5.8014234238371572E-3</v>
      </c>
    </row>
    <row r="8" spans="4:23" x14ac:dyDescent="0.25">
      <c r="F8">
        <v>6</v>
      </c>
      <c r="G8">
        <v>1</v>
      </c>
      <c r="H8">
        <v>26</v>
      </c>
      <c r="I8">
        <v>0</v>
      </c>
      <c r="J8">
        <f t="shared" si="1"/>
        <v>-2.4255036765396492</v>
      </c>
      <c r="K8">
        <f t="shared" si="0"/>
        <v>8.1248474459861914E-2</v>
      </c>
      <c r="L8">
        <f t="shared" si="2"/>
        <v>8.1248473659861917E-2</v>
      </c>
      <c r="M8">
        <f t="shared" si="3"/>
        <v>0</v>
      </c>
      <c r="N8">
        <f t="shared" si="4"/>
        <v>8.1248474459861914E-2</v>
      </c>
      <c r="O8">
        <f t="shared" si="5"/>
        <v>8.1248473659861917E-2</v>
      </c>
      <c r="P8">
        <f t="shared" si="5"/>
        <v>0</v>
      </c>
      <c r="R8">
        <v>30</v>
      </c>
      <c r="S8">
        <f t="shared" ca="1" si="6"/>
        <v>2.6452142866390451</v>
      </c>
      <c r="T8">
        <f t="shared" ca="1" si="7"/>
        <v>3</v>
      </c>
      <c r="U8">
        <f t="shared" ca="1" si="8"/>
        <v>0.12587290240504165</v>
      </c>
      <c r="V8">
        <f t="shared" ca="1" si="9"/>
        <v>1.9454984244151139</v>
      </c>
      <c r="W8">
        <f t="shared" ca="1" si="10"/>
        <v>6.4699565327524494E-2</v>
      </c>
    </row>
    <row r="9" spans="4:23" x14ac:dyDescent="0.25">
      <c r="F9">
        <v>7</v>
      </c>
      <c r="G9">
        <v>1</v>
      </c>
      <c r="H9">
        <v>26</v>
      </c>
      <c r="I9">
        <v>0</v>
      </c>
      <c r="J9">
        <f t="shared" si="1"/>
        <v>-2.4255036765396492</v>
      </c>
      <c r="K9">
        <f t="shared" si="0"/>
        <v>8.1248474559861922E-2</v>
      </c>
      <c r="L9">
        <f t="shared" si="2"/>
        <v>8.1248473659861917E-2</v>
      </c>
      <c r="M9">
        <f t="shared" si="3"/>
        <v>0</v>
      </c>
      <c r="N9">
        <f t="shared" si="4"/>
        <v>8.1248474559861922E-2</v>
      </c>
      <c r="O9">
        <f t="shared" si="5"/>
        <v>8.1248473659861917E-2</v>
      </c>
      <c r="P9">
        <f t="shared" si="5"/>
        <v>0</v>
      </c>
      <c r="R9">
        <v>40</v>
      </c>
      <c r="S9">
        <f t="shared" ca="1" si="6"/>
        <v>3.5829869762340825</v>
      </c>
      <c r="T9">
        <f t="shared" ca="1" si="7"/>
        <v>2</v>
      </c>
      <c r="U9">
        <f t="shared" ca="1" si="8"/>
        <v>2.5058477669267236</v>
      </c>
      <c r="V9">
        <f t="shared" ca="1" si="9"/>
        <v>2.299207409047777</v>
      </c>
      <c r="W9">
        <f t="shared" ca="1" si="10"/>
        <v>1.0898746050772894</v>
      </c>
    </row>
    <row r="10" spans="4:23" x14ac:dyDescent="0.25">
      <c r="F10">
        <v>8</v>
      </c>
      <c r="G10">
        <v>1</v>
      </c>
      <c r="H10">
        <v>28</v>
      </c>
      <c r="I10">
        <v>0</v>
      </c>
      <c r="J10">
        <f t="shared" si="1"/>
        <v>-2.203661392125849</v>
      </c>
      <c r="K10">
        <f t="shared" si="0"/>
        <v>9.9422177401386508E-2</v>
      </c>
      <c r="L10">
        <f t="shared" si="2"/>
        <v>9.9422176401386508E-2</v>
      </c>
      <c r="M10">
        <f t="shared" si="3"/>
        <v>0</v>
      </c>
      <c r="N10">
        <f t="shared" si="4"/>
        <v>9.9422177401386508E-2</v>
      </c>
      <c r="O10">
        <f t="shared" si="5"/>
        <v>9.9422176401386508E-2</v>
      </c>
      <c r="P10">
        <f t="shared" si="5"/>
        <v>0</v>
      </c>
      <c r="R10">
        <v>50</v>
      </c>
      <c r="S10">
        <f t="shared" ca="1" si="6"/>
        <v>4.4595465983373428</v>
      </c>
      <c r="T10">
        <f t="shared" ca="1" si="7"/>
        <v>5</v>
      </c>
      <c r="U10">
        <f t="shared" ca="1" si="8"/>
        <v>0.29208987936873748</v>
      </c>
      <c r="V10">
        <f t="shared" ca="1" si="9"/>
        <v>2.4707910120631262</v>
      </c>
      <c r="W10">
        <f t="shared" ca="1" si="10"/>
        <v>0.11821715310710984</v>
      </c>
    </row>
    <row r="11" spans="4:23" x14ac:dyDescent="0.25">
      <c r="F11">
        <v>9</v>
      </c>
      <c r="G11">
        <v>1</v>
      </c>
      <c r="H11">
        <v>28</v>
      </c>
      <c r="I11">
        <v>0</v>
      </c>
      <c r="J11">
        <f t="shared" si="1"/>
        <v>-2.203661392125849</v>
      </c>
      <c r="K11">
        <f t="shared" si="0"/>
        <v>9.9422177501386502E-2</v>
      </c>
      <c r="L11">
        <f t="shared" si="2"/>
        <v>9.9422176401386508E-2</v>
      </c>
      <c r="M11">
        <f t="shared" si="3"/>
        <v>0</v>
      </c>
      <c r="N11">
        <f t="shared" si="4"/>
        <v>9.9422177501386502E-2</v>
      </c>
      <c r="O11">
        <f t="shared" si="5"/>
        <v>9.9422176401386508E-2</v>
      </c>
      <c r="P11">
        <f t="shared" si="5"/>
        <v>0</v>
      </c>
      <c r="R11">
        <v>60</v>
      </c>
      <c r="S11">
        <f t="shared" ca="1" si="6"/>
        <v>5.5305798702115183</v>
      </c>
      <c r="T11">
        <f t="shared" ca="1" si="7"/>
        <v>5</v>
      </c>
      <c r="U11">
        <f t="shared" ca="1" si="8"/>
        <v>0.28151499867367163</v>
      </c>
      <c r="V11">
        <f t="shared" ca="1" si="9"/>
        <v>2.4718485001326327</v>
      </c>
      <c r="W11">
        <f t="shared" ca="1" si="10"/>
        <v>0.11388845176335294</v>
      </c>
    </row>
    <row r="12" spans="4:23" x14ac:dyDescent="0.25">
      <c r="F12">
        <v>10</v>
      </c>
      <c r="G12">
        <v>1</v>
      </c>
      <c r="H12">
        <v>29</v>
      </c>
      <c r="I12">
        <v>0</v>
      </c>
      <c r="J12">
        <f t="shared" si="1"/>
        <v>-2.0927402499189487</v>
      </c>
      <c r="K12">
        <f t="shared" si="0"/>
        <v>0.10980443666362033</v>
      </c>
      <c r="L12">
        <f t="shared" si="2"/>
        <v>0.10980443546362033</v>
      </c>
      <c r="M12">
        <f t="shared" si="3"/>
        <v>0</v>
      </c>
      <c r="N12">
        <f t="shared" si="4"/>
        <v>0.10980443666362033</v>
      </c>
      <c r="O12">
        <f t="shared" si="5"/>
        <v>0.10980443546362033</v>
      </c>
      <c r="P12">
        <f t="shared" si="5"/>
        <v>0</v>
      </c>
      <c r="R12">
        <v>70</v>
      </c>
      <c r="S12">
        <f t="shared" ca="1" si="6"/>
        <v>6.8730885893050102</v>
      </c>
      <c r="T12">
        <f t="shared" ca="1" si="7"/>
        <v>8</v>
      </c>
      <c r="U12">
        <f t="shared" ca="1" si="8"/>
        <v>1.269929327554572</v>
      </c>
      <c r="V12">
        <f t="shared" ca="1" si="9"/>
        <v>2.1491539136615372</v>
      </c>
      <c r="W12">
        <f t="shared" ca="1" si="10"/>
        <v>0.59089733847446013</v>
      </c>
    </row>
    <row r="13" spans="4:23" x14ac:dyDescent="0.25">
      <c r="F13">
        <v>11</v>
      </c>
      <c r="G13">
        <v>1</v>
      </c>
      <c r="H13">
        <v>30</v>
      </c>
      <c r="I13">
        <v>0</v>
      </c>
      <c r="J13">
        <f t="shared" si="1"/>
        <v>-1.9818191077120484</v>
      </c>
      <c r="K13">
        <f t="shared" si="0"/>
        <v>0.12112505480326818</v>
      </c>
      <c r="L13">
        <f t="shared" si="2"/>
        <v>0.12112505350326819</v>
      </c>
      <c r="M13">
        <f t="shared" si="3"/>
        <v>0</v>
      </c>
      <c r="N13">
        <f t="shared" si="4"/>
        <v>0.12112505480326818</v>
      </c>
      <c r="O13">
        <f t="shared" si="5"/>
        <v>0.12112505350326819</v>
      </c>
      <c r="P13">
        <f t="shared" si="5"/>
        <v>0</v>
      </c>
      <c r="R13">
        <v>80</v>
      </c>
      <c r="S13">
        <f t="shared" ca="1" si="6"/>
        <v>7.4816074531218115</v>
      </c>
      <c r="T13">
        <f t="shared" ca="1" si="7"/>
        <v>8</v>
      </c>
      <c r="U13">
        <f t="shared" ca="1" si="8"/>
        <v>0.26873083265885483</v>
      </c>
      <c r="V13">
        <f t="shared" ca="1" si="9"/>
        <v>1.8841624448610277</v>
      </c>
      <c r="W13">
        <f t="shared" ca="1" si="10"/>
        <v>0.14262614849999089</v>
      </c>
    </row>
    <row r="14" spans="4:23" x14ac:dyDescent="0.25">
      <c r="F14">
        <v>12</v>
      </c>
      <c r="G14">
        <v>1</v>
      </c>
      <c r="H14">
        <v>30</v>
      </c>
      <c r="I14">
        <v>0</v>
      </c>
      <c r="J14">
        <f t="shared" si="1"/>
        <v>-1.9818191077120484</v>
      </c>
      <c r="K14">
        <f t="shared" si="0"/>
        <v>0.12112505490326819</v>
      </c>
      <c r="L14">
        <f t="shared" si="2"/>
        <v>0.12112505350326819</v>
      </c>
      <c r="M14">
        <f t="shared" si="3"/>
        <v>0</v>
      </c>
      <c r="N14">
        <f t="shared" si="4"/>
        <v>0.12112505490326819</v>
      </c>
      <c r="O14">
        <f t="shared" si="5"/>
        <v>0.12112505350326819</v>
      </c>
      <c r="P14">
        <f t="shared" si="5"/>
        <v>0</v>
      </c>
      <c r="R14">
        <v>90</v>
      </c>
      <c r="S14">
        <f t="shared" ca="1" si="6"/>
        <v>8.3916728165837089</v>
      </c>
      <c r="T14">
        <f t="shared" ca="1" si="7"/>
        <v>8</v>
      </c>
      <c r="U14">
        <f t="shared" ca="1" si="8"/>
        <v>0.15340759525061567</v>
      </c>
      <c r="V14">
        <f t="shared" ca="1" si="9"/>
        <v>1.3496555505247134</v>
      </c>
      <c r="W14">
        <f t="shared" ca="1" si="10"/>
        <v>0.11366425692168236</v>
      </c>
    </row>
    <row r="15" spans="4:23" x14ac:dyDescent="0.25">
      <c r="F15">
        <v>13</v>
      </c>
      <c r="G15">
        <v>1</v>
      </c>
      <c r="H15">
        <v>30</v>
      </c>
      <c r="I15">
        <v>0</v>
      </c>
      <c r="J15">
        <f t="shared" si="1"/>
        <v>-1.9818191077120484</v>
      </c>
      <c r="K15">
        <f t="shared" si="0"/>
        <v>0.12112505500326819</v>
      </c>
      <c r="L15">
        <f t="shared" si="2"/>
        <v>0.12112505350326819</v>
      </c>
      <c r="M15">
        <f t="shared" si="3"/>
        <v>0</v>
      </c>
      <c r="N15">
        <f t="shared" si="4"/>
        <v>0.12112505500326819</v>
      </c>
      <c r="O15">
        <f t="shared" si="5"/>
        <v>0.12112505350326819</v>
      </c>
      <c r="P15">
        <f t="shared" si="5"/>
        <v>0</v>
      </c>
      <c r="W15">
        <f ca="1">SUM(W5:W14)</f>
        <v>2.403276175873156</v>
      </c>
    </row>
    <row r="16" spans="4:23" x14ac:dyDescent="0.25">
      <c r="F16">
        <v>14</v>
      </c>
      <c r="G16">
        <v>1</v>
      </c>
      <c r="H16">
        <v>30</v>
      </c>
      <c r="I16">
        <v>0</v>
      </c>
      <c r="J16">
        <f t="shared" si="1"/>
        <v>-1.9818191077120484</v>
      </c>
      <c r="K16">
        <f t="shared" si="0"/>
        <v>0.12112505510326818</v>
      </c>
      <c r="L16">
        <f t="shared" si="2"/>
        <v>0.12112505350326819</v>
      </c>
      <c r="M16">
        <f t="shared" si="3"/>
        <v>0</v>
      </c>
      <c r="N16">
        <f t="shared" si="4"/>
        <v>0.12112505510326818</v>
      </c>
      <c r="O16">
        <f t="shared" si="5"/>
        <v>0.12112505350326819</v>
      </c>
      <c r="P16">
        <f t="shared" si="5"/>
        <v>0</v>
      </c>
    </row>
    <row r="17" spans="6:20" x14ac:dyDescent="0.25">
      <c r="F17">
        <v>15</v>
      </c>
      <c r="G17">
        <v>1</v>
      </c>
      <c r="H17">
        <v>30</v>
      </c>
      <c r="I17">
        <v>0</v>
      </c>
      <c r="J17">
        <f t="shared" si="1"/>
        <v>-1.9818191077120484</v>
      </c>
      <c r="K17">
        <f t="shared" si="0"/>
        <v>0.12112505520326819</v>
      </c>
      <c r="L17">
        <f t="shared" si="2"/>
        <v>0.12112505350326819</v>
      </c>
      <c r="M17">
        <f t="shared" si="3"/>
        <v>0</v>
      </c>
      <c r="N17">
        <f t="shared" si="4"/>
        <v>0.12112505520326819</v>
      </c>
      <c r="O17">
        <f t="shared" si="5"/>
        <v>0.12112505350326819</v>
      </c>
      <c r="P17">
        <f t="shared" si="5"/>
        <v>0</v>
      </c>
      <c r="R17" t="s">
        <v>12</v>
      </c>
    </row>
    <row r="18" spans="6:20" x14ac:dyDescent="0.25">
      <c r="F18">
        <v>16</v>
      </c>
      <c r="G18">
        <v>1</v>
      </c>
      <c r="H18">
        <v>30</v>
      </c>
      <c r="I18">
        <v>1</v>
      </c>
      <c r="J18">
        <f t="shared" si="1"/>
        <v>-1.9818191077120484</v>
      </c>
      <c r="K18">
        <f t="shared" si="0"/>
        <v>0.12112505530326818</v>
      </c>
      <c r="L18">
        <f t="shared" si="2"/>
        <v>0.12112505350326819</v>
      </c>
      <c r="M18">
        <f t="shared" si="3"/>
        <v>1</v>
      </c>
      <c r="N18">
        <f t="shared" si="4"/>
        <v>0.12112505530326818</v>
      </c>
      <c r="O18">
        <f t="shared" si="5"/>
        <v>0.12112505350326819</v>
      </c>
      <c r="P18">
        <f t="shared" si="5"/>
        <v>1</v>
      </c>
    </row>
    <row r="19" spans="6:20" x14ac:dyDescent="0.25">
      <c r="F19">
        <v>17</v>
      </c>
      <c r="G19">
        <v>1</v>
      </c>
      <c r="H19">
        <v>32</v>
      </c>
      <c r="I19">
        <v>0</v>
      </c>
      <c r="J19">
        <f t="shared" si="1"/>
        <v>-1.7599768232982482</v>
      </c>
      <c r="K19">
        <f t="shared" si="0"/>
        <v>0.14679324444331759</v>
      </c>
      <c r="L19">
        <f t="shared" si="2"/>
        <v>0.1467932425433176</v>
      </c>
      <c r="M19">
        <f t="shared" si="3"/>
        <v>0</v>
      </c>
      <c r="N19">
        <f t="shared" si="4"/>
        <v>0.14679324444331759</v>
      </c>
      <c r="O19">
        <f t="shared" si="5"/>
        <v>0.1467932425433176</v>
      </c>
      <c r="P19">
        <f t="shared" si="5"/>
        <v>0</v>
      </c>
    </row>
    <row r="20" spans="6:20" x14ac:dyDescent="0.25">
      <c r="F20">
        <v>18</v>
      </c>
      <c r="G20">
        <v>1</v>
      </c>
      <c r="H20">
        <v>32</v>
      </c>
      <c r="I20">
        <v>0</v>
      </c>
      <c r="J20">
        <f t="shared" si="1"/>
        <v>-1.7599768232982482</v>
      </c>
      <c r="K20">
        <f t="shared" si="0"/>
        <v>0.1467932445433176</v>
      </c>
      <c r="L20">
        <f t="shared" si="2"/>
        <v>0.1467932425433176</v>
      </c>
      <c r="M20">
        <f t="shared" si="3"/>
        <v>0</v>
      </c>
      <c r="N20">
        <f t="shared" si="4"/>
        <v>0.1467932445433176</v>
      </c>
      <c r="O20">
        <f t="shared" si="5"/>
        <v>0.1467932425433176</v>
      </c>
      <c r="P20">
        <f t="shared" si="5"/>
        <v>0</v>
      </c>
      <c r="R20" s="1" t="s">
        <v>13</v>
      </c>
      <c r="S20">
        <f ca="1">W15</f>
        <v>2.403276175873156</v>
      </c>
    </row>
    <row r="21" spans="6:20" x14ac:dyDescent="0.25">
      <c r="F21">
        <v>19</v>
      </c>
      <c r="G21">
        <v>1</v>
      </c>
      <c r="H21">
        <v>33</v>
      </c>
      <c r="I21">
        <v>0</v>
      </c>
      <c r="J21">
        <f t="shared" si="1"/>
        <v>-1.6490556810913479</v>
      </c>
      <c r="K21">
        <f t="shared" si="0"/>
        <v>0.16123661992107147</v>
      </c>
      <c r="L21">
        <f t="shared" si="2"/>
        <v>0.16123661782107146</v>
      </c>
      <c r="M21">
        <f t="shared" si="3"/>
        <v>0</v>
      </c>
      <c r="N21">
        <f t="shared" si="4"/>
        <v>0.16123661992107147</v>
      </c>
      <c r="O21">
        <f t="shared" si="5"/>
        <v>0.16123661782107146</v>
      </c>
      <c r="P21">
        <f t="shared" si="5"/>
        <v>0</v>
      </c>
    </row>
    <row r="22" spans="6:20" x14ac:dyDescent="0.25">
      <c r="F22">
        <v>20</v>
      </c>
      <c r="G22">
        <v>1</v>
      </c>
      <c r="H22">
        <v>33</v>
      </c>
      <c r="I22">
        <v>0</v>
      </c>
      <c r="J22">
        <f t="shared" si="1"/>
        <v>-1.6490556810913479</v>
      </c>
      <c r="K22">
        <f t="shared" si="0"/>
        <v>0.16123662002107145</v>
      </c>
      <c r="L22">
        <f t="shared" si="2"/>
        <v>0.16123661782107146</v>
      </c>
      <c r="M22">
        <f t="shared" si="3"/>
        <v>0</v>
      </c>
      <c r="N22">
        <f t="shared" si="4"/>
        <v>0.16123662002107145</v>
      </c>
      <c r="O22">
        <f t="shared" si="5"/>
        <v>0.16123661782107146</v>
      </c>
      <c r="P22">
        <f t="shared" si="5"/>
        <v>0</v>
      </c>
      <c r="R22" s="3" t="s">
        <v>17</v>
      </c>
    </row>
    <row r="23" spans="6:20" x14ac:dyDescent="0.25">
      <c r="F23">
        <v>21</v>
      </c>
      <c r="G23">
        <v>1</v>
      </c>
      <c r="H23">
        <v>34</v>
      </c>
      <c r="I23">
        <v>0</v>
      </c>
      <c r="J23">
        <f t="shared" si="1"/>
        <v>-1.5381345388844481</v>
      </c>
      <c r="K23">
        <f t="shared" si="0"/>
        <v>0.17680662388258667</v>
      </c>
      <c r="L23">
        <f t="shared" si="2"/>
        <v>0.17680662158258667</v>
      </c>
      <c r="M23">
        <f t="shared" si="3"/>
        <v>0</v>
      </c>
      <c r="N23">
        <f t="shared" si="4"/>
        <v>0.17680662388258667</v>
      </c>
      <c r="O23">
        <f t="shared" si="5"/>
        <v>0.17680662158258667</v>
      </c>
      <c r="P23">
        <f t="shared" si="5"/>
        <v>0</v>
      </c>
    </row>
    <row r="24" spans="6:20" x14ac:dyDescent="0.25">
      <c r="F24">
        <v>22</v>
      </c>
      <c r="G24">
        <v>1</v>
      </c>
      <c r="H24">
        <v>34</v>
      </c>
      <c r="I24">
        <v>0</v>
      </c>
      <c r="J24">
        <f t="shared" si="1"/>
        <v>-1.5381345388844481</v>
      </c>
      <c r="K24">
        <f t="shared" si="0"/>
        <v>0.17680662398258667</v>
      </c>
      <c r="L24">
        <f t="shared" si="2"/>
        <v>0.17680662158258667</v>
      </c>
      <c r="M24">
        <f t="shared" si="3"/>
        <v>0</v>
      </c>
      <c r="N24">
        <f t="shared" si="4"/>
        <v>0.17680662398258667</v>
      </c>
      <c r="O24">
        <f t="shared" si="5"/>
        <v>0.17680662158258667</v>
      </c>
      <c r="P24">
        <f t="shared" si="5"/>
        <v>0</v>
      </c>
      <c r="T24" s="1"/>
    </row>
    <row r="25" spans="6:20" x14ac:dyDescent="0.25">
      <c r="F25">
        <v>23</v>
      </c>
      <c r="G25">
        <v>1</v>
      </c>
      <c r="H25">
        <v>34</v>
      </c>
      <c r="I25">
        <v>1</v>
      </c>
      <c r="J25">
        <f t="shared" si="1"/>
        <v>-1.5381345388844481</v>
      </c>
      <c r="K25">
        <f t="shared" si="0"/>
        <v>0.17680662408258668</v>
      </c>
      <c r="L25">
        <f t="shared" si="2"/>
        <v>0.17680662158258667</v>
      </c>
      <c r="M25">
        <f t="shared" si="3"/>
        <v>1</v>
      </c>
      <c r="N25">
        <f t="shared" si="4"/>
        <v>0.17680662408258668</v>
      </c>
      <c r="O25">
        <f t="shared" si="5"/>
        <v>0.17680662158258667</v>
      </c>
      <c r="P25">
        <f t="shared" si="5"/>
        <v>1</v>
      </c>
    </row>
    <row r="26" spans="6:20" x14ac:dyDescent="0.25">
      <c r="F26">
        <v>24</v>
      </c>
      <c r="G26">
        <v>1</v>
      </c>
      <c r="H26">
        <v>34</v>
      </c>
      <c r="I26">
        <v>0</v>
      </c>
      <c r="J26">
        <f t="shared" si="1"/>
        <v>-1.5381345388844481</v>
      </c>
      <c r="K26">
        <f t="shared" si="0"/>
        <v>0.17680662418258666</v>
      </c>
      <c r="L26">
        <f t="shared" si="2"/>
        <v>0.17680662158258667</v>
      </c>
      <c r="M26">
        <f t="shared" si="3"/>
        <v>0</v>
      </c>
      <c r="N26">
        <f t="shared" si="4"/>
        <v>0.17680662418258666</v>
      </c>
      <c r="O26">
        <f t="shared" si="5"/>
        <v>0.17680662158258667</v>
      </c>
      <c r="P26">
        <f t="shared" si="5"/>
        <v>0</v>
      </c>
    </row>
    <row r="27" spans="6:20" x14ac:dyDescent="0.25">
      <c r="F27">
        <v>25</v>
      </c>
      <c r="G27">
        <v>1</v>
      </c>
      <c r="H27">
        <v>34</v>
      </c>
      <c r="I27">
        <v>0</v>
      </c>
      <c r="J27">
        <f t="shared" si="1"/>
        <v>-1.5381345388844481</v>
      </c>
      <c r="K27">
        <f t="shared" si="0"/>
        <v>0.17680662428258667</v>
      </c>
      <c r="L27">
        <f t="shared" si="2"/>
        <v>0.17680662158258667</v>
      </c>
      <c r="M27">
        <f t="shared" si="3"/>
        <v>0</v>
      </c>
      <c r="N27">
        <f t="shared" si="4"/>
        <v>0.17680662428258667</v>
      </c>
      <c r="O27">
        <f t="shared" si="5"/>
        <v>0.17680662158258667</v>
      </c>
      <c r="P27">
        <f t="shared" si="5"/>
        <v>0</v>
      </c>
    </row>
    <row r="28" spans="6:20" x14ac:dyDescent="0.25">
      <c r="F28">
        <v>26</v>
      </c>
      <c r="G28">
        <v>1</v>
      </c>
      <c r="H28">
        <v>35</v>
      </c>
      <c r="I28">
        <v>0</v>
      </c>
      <c r="J28">
        <f t="shared" si="1"/>
        <v>-1.4272133966775478</v>
      </c>
      <c r="K28">
        <f t="shared" si="0"/>
        <v>0.19353324346312673</v>
      </c>
      <c r="L28">
        <f t="shared" si="2"/>
        <v>0.19353324066312672</v>
      </c>
      <c r="M28">
        <f t="shared" si="3"/>
        <v>0</v>
      </c>
      <c r="N28">
        <f t="shared" si="4"/>
        <v>0.19353324346312673</v>
      </c>
      <c r="O28">
        <f t="shared" si="5"/>
        <v>0.19353324066312672</v>
      </c>
      <c r="P28">
        <f t="shared" si="5"/>
        <v>0</v>
      </c>
    </row>
    <row r="29" spans="6:20" x14ac:dyDescent="0.25">
      <c r="F29">
        <v>27</v>
      </c>
      <c r="G29">
        <v>1</v>
      </c>
      <c r="H29">
        <v>35</v>
      </c>
      <c r="I29">
        <v>0</v>
      </c>
      <c r="J29">
        <f t="shared" si="1"/>
        <v>-1.4272133966775478</v>
      </c>
      <c r="K29">
        <f t="shared" si="0"/>
        <v>0.19353324356312671</v>
      </c>
      <c r="L29">
        <f t="shared" si="2"/>
        <v>0.19353324066312672</v>
      </c>
      <c r="M29">
        <f t="shared" si="3"/>
        <v>0</v>
      </c>
      <c r="N29">
        <f t="shared" si="4"/>
        <v>0.19353324356312671</v>
      </c>
      <c r="O29">
        <f t="shared" si="5"/>
        <v>0.19353324066312672</v>
      </c>
      <c r="P29">
        <f t="shared" si="5"/>
        <v>0</v>
      </c>
    </row>
    <row r="30" spans="6:20" x14ac:dyDescent="0.25">
      <c r="F30">
        <v>28</v>
      </c>
      <c r="G30">
        <v>1</v>
      </c>
      <c r="H30">
        <v>36</v>
      </c>
      <c r="I30">
        <v>0</v>
      </c>
      <c r="J30">
        <f t="shared" si="1"/>
        <v>-1.3162922544706475</v>
      </c>
      <c r="K30">
        <f t="shared" si="0"/>
        <v>0.21143583013190503</v>
      </c>
      <c r="L30">
        <f t="shared" si="2"/>
        <v>0.21143582713190504</v>
      </c>
      <c r="M30">
        <f t="shared" si="3"/>
        <v>0</v>
      </c>
      <c r="N30">
        <f t="shared" si="4"/>
        <v>0.21143583013190503</v>
      </c>
      <c r="O30">
        <f t="shared" si="5"/>
        <v>0.21143582713190504</v>
      </c>
      <c r="P30">
        <f t="shared" si="5"/>
        <v>0</v>
      </c>
    </row>
    <row r="31" spans="6:20" x14ac:dyDescent="0.25">
      <c r="F31">
        <v>29</v>
      </c>
      <c r="G31">
        <v>1</v>
      </c>
      <c r="H31">
        <v>36</v>
      </c>
      <c r="I31">
        <v>1</v>
      </c>
      <c r="J31">
        <f t="shared" si="1"/>
        <v>-1.3162922544706475</v>
      </c>
      <c r="K31">
        <f t="shared" si="0"/>
        <v>0.21143583023190504</v>
      </c>
      <c r="L31">
        <f t="shared" si="2"/>
        <v>0.21143582713190504</v>
      </c>
      <c r="M31">
        <f t="shared" si="3"/>
        <v>1</v>
      </c>
      <c r="N31">
        <f t="shared" si="4"/>
        <v>0.21143583023190504</v>
      </c>
      <c r="O31">
        <f t="shared" si="5"/>
        <v>0.21143582713190504</v>
      </c>
      <c r="P31">
        <f t="shared" si="5"/>
        <v>1</v>
      </c>
    </row>
    <row r="32" spans="6:20" x14ac:dyDescent="0.25">
      <c r="F32">
        <v>30</v>
      </c>
      <c r="G32">
        <v>1</v>
      </c>
      <c r="H32">
        <v>36</v>
      </c>
      <c r="I32">
        <v>0</v>
      </c>
      <c r="J32">
        <f t="shared" si="1"/>
        <v>-1.3162922544706475</v>
      </c>
      <c r="K32">
        <f t="shared" si="0"/>
        <v>0.21143583033190502</v>
      </c>
      <c r="L32">
        <f t="shared" si="2"/>
        <v>0.21143582713190504</v>
      </c>
      <c r="M32">
        <f t="shared" si="3"/>
        <v>0</v>
      </c>
      <c r="N32">
        <f t="shared" si="4"/>
        <v>0.21143583033190502</v>
      </c>
      <c r="O32">
        <f t="shared" si="5"/>
        <v>0.21143582713190504</v>
      </c>
      <c r="P32">
        <f t="shared" si="5"/>
        <v>0</v>
      </c>
    </row>
    <row r="33" spans="6:22" x14ac:dyDescent="0.25">
      <c r="F33">
        <v>31</v>
      </c>
      <c r="G33">
        <v>1</v>
      </c>
      <c r="H33">
        <v>37</v>
      </c>
      <c r="I33">
        <v>0</v>
      </c>
      <c r="J33">
        <f t="shared" si="1"/>
        <v>-1.2053711122637472</v>
      </c>
      <c r="K33">
        <f t="shared" si="0"/>
        <v>0.23052110717738614</v>
      </c>
      <c r="L33">
        <f t="shared" si="2"/>
        <v>0.23052110387738614</v>
      </c>
      <c r="M33">
        <f t="shared" si="3"/>
        <v>0</v>
      </c>
      <c r="N33">
        <f t="shared" si="4"/>
        <v>0.23052110717738614</v>
      </c>
      <c r="O33">
        <f t="shared" si="5"/>
        <v>0.23052110387738614</v>
      </c>
      <c r="P33">
        <f t="shared" si="5"/>
        <v>0</v>
      </c>
    </row>
    <row r="34" spans="6:22" x14ac:dyDescent="0.25">
      <c r="F34">
        <v>32</v>
      </c>
      <c r="G34">
        <v>1</v>
      </c>
      <c r="H34">
        <v>37</v>
      </c>
      <c r="I34">
        <v>1</v>
      </c>
      <c r="J34">
        <f t="shared" si="1"/>
        <v>-1.2053711122637472</v>
      </c>
      <c r="K34">
        <f t="shared" si="0"/>
        <v>0.23052110727738614</v>
      </c>
      <c r="L34">
        <f t="shared" si="2"/>
        <v>0.23052110387738614</v>
      </c>
      <c r="M34">
        <f t="shared" si="3"/>
        <v>1</v>
      </c>
      <c r="N34">
        <f t="shared" si="4"/>
        <v>0.23052110727738614</v>
      </c>
      <c r="O34">
        <f t="shared" si="5"/>
        <v>0.23052110387738614</v>
      </c>
      <c r="P34">
        <f t="shared" si="5"/>
        <v>1</v>
      </c>
    </row>
    <row r="35" spans="6:22" x14ac:dyDescent="0.25">
      <c r="F35">
        <v>33</v>
      </c>
      <c r="G35">
        <v>1</v>
      </c>
      <c r="H35">
        <v>37</v>
      </c>
      <c r="I35">
        <v>0</v>
      </c>
      <c r="J35">
        <f t="shared" si="1"/>
        <v>-1.2053711122637472</v>
      </c>
      <c r="K35">
        <f t="shared" ref="K35:K66" si="11">L35+0.0000000001*ROW(L35)</f>
        <v>0.23052110737738615</v>
      </c>
      <c r="L35">
        <f t="shared" si="2"/>
        <v>0.23052110387738614</v>
      </c>
      <c r="M35">
        <f t="shared" si="3"/>
        <v>0</v>
      </c>
      <c r="N35">
        <f t="shared" si="4"/>
        <v>0.23052110737738615</v>
      </c>
      <c r="O35">
        <f t="shared" si="5"/>
        <v>0.23052110387738614</v>
      </c>
      <c r="P35">
        <f t="shared" si="5"/>
        <v>0</v>
      </c>
    </row>
    <row r="36" spans="6:22" x14ac:dyDescent="0.25">
      <c r="F36">
        <v>34</v>
      </c>
      <c r="G36">
        <v>1</v>
      </c>
      <c r="H36">
        <v>38</v>
      </c>
      <c r="I36">
        <v>0</v>
      </c>
      <c r="J36">
        <f t="shared" si="1"/>
        <v>-1.0944499700568473</v>
      </c>
      <c r="K36">
        <f t="shared" si="11"/>
        <v>0.25078125016096925</v>
      </c>
      <c r="L36">
        <f t="shared" si="2"/>
        <v>0.25078124656096923</v>
      </c>
      <c r="M36">
        <f t="shared" si="3"/>
        <v>0</v>
      </c>
      <c r="N36">
        <f t="shared" si="4"/>
        <v>0.25078125016096925</v>
      </c>
      <c r="O36">
        <f t="shared" ref="O36:P67" si="12">VLOOKUP($N36,$K$3:$M$102,O$1)</f>
        <v>0.25078124656096923</v>
      </c>
      <c r="P36">
        <f t="shared" si="12"/>
        <v>0</v>
      </c>
    </row>
    <row r="37" spans="6:22" x14ac:dyDescent="0.25">
      <c r="F37">
        <v>35</v>
      </c>
      <c r="G37">
        <v>1</v>
      </c>
      <c r="H37">
        <v>38</v>
      </c>
      <c r="I37">
        <v>0</v>
      </c>
      <c r="J37">
        <f t="shared" si="1"/>
        <v>-1.0944499700568473</v>
      </c>
      <c r="K37">
        <f t="shared" si="11"/>
        <v>0.2507812502609692</v>
      </c>
      <c r="L37">
        <f t="shared" si="2"/>
        <v>0.25078124656096923</v>
      </c>
      <c r="M37">
        <f t="shared" si="3"/>
        <v>0</v>
      </c>
      <c r="N37">
        <f t="shared" si="4"/>
        <v>0.2507812502609692</v>
      </c>
      <c r="O37">
        <f t="shared" si="12"/>
        <v>0.25078124656096923</v>
      </c>
      <c r="P37">
        <f t="shared" si="12"/>
        <v>0</v>
      </c>
    </row>
    <row r="38" spans="6:22" x14ac:dyDescent="0.25">
      <c r="F38">
        <v>36</v>
      </c>
      <c r="G38">
        <v>1</v>
      </c>
      <c r="H38">
        <v>39</v>
      </c>
      <c r="I38">
        <v>0</v>
      </c>
      <c r="J38">
        <f t="shared" si="1"/>
        <v>-0.98352882784994744</v>
      </c>
      <c r="K38">
        <f t="shared" si="11"/>
        <v>0.27219215231175453</v>
      </c>
      <c r="L38">
        <f t="shared" si="2"/>
        <v>0.27219214851175455</v>
      </c>
      <c r="M38">
        <f t="shared" si="3"/>
        <v>0</v>
      </c>
      <c r="N38">
        <f t="shared" si="4"/>
        <v>0.27219215231175453</v>
      </c>
      <c r="O38">
        <f t="shared" si="12"/>
        <v>0.27219214851175455</v>
      </c>
      <c r="P38">
        <f t="shared" si="12"/>
        <v>0</v>
      </c>
    </row>
    <row r="39" spans="6:22" x14ac:dyDescent="0.25">
      <c r="F39">
        <v>37</v>
      </c>
      <c r="G39">
        <v>1</v>
      </c>
      <c r="H39">
        <v>39</v>
      </c>
      <c r="I39">
        <v>1</v>
      </c>
      <c r="J39">
        <f t="shared" si="1"/>
        <v>-0.98352882784994744</v>
      </c>
      <c r="K39">
        <f t="shared" si="11"/>
        <v>0.27219215241175454</v>
      </c>
      <c r="L39">
        <f t="shared" si="2"/>
        <v>0.27219214851175455</v>
      </c>
      <c r="M39">
        <f t="shared" si="3"/>
        <v>1</v>
      </c>
      <c r="N39">
        <f t="shared" si="4"/>
        <v>0.27219215241175454</v>
      </c>
      <c r="O39">
        <f t="shared" si="12"/>
        <v>0.27219214851175455</v>
      </c>
      <c r="P39">
        <f t="shared" si="12"/>
        <v>1</v>
      </c>
      <c r="R39" s="1" t="s">
        <v>20</v>
      </c>
    </row>
    <row r="40" spans="6:22" x14ac:dyDescent="0.25">
      <c r="F40">
        <v>38</v>
      </c>
      <c r="G40">
        <v>1</v>
      </c>
      <c r="H40">
        <v>40</v>
      </c>
      <c r="I40">
        <v>0</v>
      </c>
      <c r="J40">
        <f t="shared" si="1"/>
        <v>-0.87260768564304669</v>
      </c>
      <c r="K40">
        <f t="shared" si="11"/>
        <v>0.29471199071784276</v>
      </c>
      <c r="L40">
        <f t="shared" si="2"/>
        <v>0.29471198671784277</v>
      </c>
      <c r="M40">
        <f t="shared" si="3"/>
        <v>0</v>
      </c>
      <c r="N40">
        <f t="shared" si="4"/>
        <v>0.29471199071784276</v>
      </c>
      <c r="O40">
        <f t="shared" si="12"/>
        <v>0.29471198671784277</v>
      </c>
      <c r="P40">
        <f t="shared" si="12"/>
        <v>0</v>
      </c>
      <c r="R40">
        <f ca="1">1-_xlfn.CHISQ.DIST(S20,8,1)</f>
        <v>0.96608876304146563</v>
      </c>
    </row>
    <row r="41" spans="6:22" x14ac:dyDescent="0.25">
      <c r="F41">
        <v>39</v>
      </c>
      <c r="G41">
        <v>1</v>
      </c>
      <c r="H41">
        <v>40</v>
      </c>
      <c r="I41">
        <v>1</v>
      </c>
      <c r="J41">
        <f t="shared" si="1"/>
        <v>-0.87260768564304669</v>
      </c>
      <c r="K41">
        <f t="shared" si="11"/>
        <v>0.29471199081784277</v>
      </c>
      <c r="L41">
        <f t="shared" si="2"/>
        <v>0.29471198671784277</v>
      </c>
      <c r="M41">
        <f t="shared" si="3"/>
        <v>1</v>
      </c>
      <c r="N41">
        <f t="shared" si="4"/>
        <v>0.29471199081784277</v>
      </c>
      <c r="O41">
        <f t="shared" si="12"/>
        <v>0.29471198671784277</v>
      </c>
      <c r="P41">
        <f t="shared" si="12"/>
        <v>1</v>
      </c>
    </row>
    <row r="42" spans="6:22" ht="13.2" customHeight="1" x14ac:dyDescent="0.25">
      <c r="F42">
        <v>40</v>
      </c>
      <c r="G42">
        <v>1</v>
      </c>
      <c r="H42">
        <v>41</v>
      </c>
      <c r="I42">
        <v>0</v>
      </c>
      <c r="J42">
        <f t="shared" si="1"/>
        <v>-0.76168654343614683</v>
      </c>
      <c r="K42">
        <f t="shared" si="11"/>
        <v>0.31828021562575343</v>
      </c>
      <c r="L42">
        <f t="shared" si="2"/>
        <v>0.31828021142575341</v>
      </c>
      <c r="M42">
        <f t="shared" si="3"/>
        <v>0</v>
      </c>
      <c r="N42">
        <f t="shared" si="4"/>
        <v>0.31828021562575343</v>
      </c>
      <c r="O42">
        <f t="shared" si="12"/>
        <v>0.31828021142575341</v>
      </c>
      <c r="P42">
        <f t="shared" si="12"/>
        <v>0</v>
      </c>
      <c r="R42" s="4" t="s">
        <v>21</v>
      </c>
      <c r="S42" s="4"/>
      <c r="T42" s="4"/>
      <c r="U42" s="4"/>
      <c r="V42" s="4"/>
    </row>
    <row r="43" spans="6:22" x14ac:dyDescent="0.25">
      <c r="F43">
        <v>41</v>
      </c>
      <c r="G43">
        <v>1</v>
      </c>
      <c r="H43">
        <v>41</v>
      </c>
      <c r="I43">
        <v>0</v>
      </c>
      <c r="J43">
        <f t="shared" si="1"/>
        <v>-0.76168654343614683</v>
      </c>
      <c r="K43">
        <f t="shared" si="11"/>
        <v>0.31828021572575343</v>
      </c>
      <c r="L43">
        <f t="shared" si="2"/>
        <v>0.31828021142575341</v>
      </c>
      <c r="M43">
        <f t="shared" si="3"/>
        <v>0</v>
      </c>
      <c r="N43">
        <f t="shared" si="4"/>
        <v>0.31828021572575343</v>
      </c>
      <c r="O43">
        <f t="shared" si="12"/>
        <v>0.31828021142575341</v>
      </c>
      <c r="P43">
        <f t="shared" si="12"/>
        <v>0</v>
      </c>
      <c r="R43" s="4"/>
      <c r="S43" s="4"/>
      <c r="T43" s="4"/>
      <c r="U43" s="4"/>
      <c r="V43" s="4"/>
    </row>
    <row r="44" spans="6:22" x14ac:dyDescent="0.25">
      <c r="F44">
        <v>42</v>
      </c>
      <c r="G44">
        <v>1</v>
      </c>
      <c r="H44">
        <v>42</v>
      </c>
      <c r="I44">
        <v>0</v>
      </c>
      <c r="J44">
        <f t="shared" si="1"/>
        <v>-0.65076540122924698</v>
      </c>
      <c r="K44">
        <f t="shared" si="11"/>
        <v>0.34281708104278474</v>
      </c>
      <c r="L44">
        <f t="shared" si="2"/>
        <v>0.34281707664278477</v>
      </c>
      <c r="M44">
        <f t="shared" si="3"/>
        <v>0</v>
      </c>
      <c r="N44">
        <f t="shared" si="4"/>
        <v>0.34281708104278474</v>
      </c>
      <c r="O44">
        <f t="shared" si="12"/>
        <v>0.34281707664278477</v>
      </c>
      <c r="P44">
        <f t="shared" si="12"/>
        <v>0</v>
      </c>
      <c r="R44" s="4"/>
      <c r="S44" s="4"/>
      <c r="T44" s="4"/>
      <c r="U44" s="4"/>
      <c r="V44" s="4"/>
    </row>
    <row r="45" spans="6:22" x14ac:dyDescent="0.25">
      <c r="F45">
        <v>43</v>
      </c>
      <c r="G45">
        <v>1</v>
      </c>
      <c r="H45">
        <v>42</v>
      </c>
      <c r="I45">
        <v>0</v>
      </c>
      <c r="J45">
        <f t="shared" si="1"/>
        <v>-0.65076540122924698</v>
      </c>
      <c r="K45">
        <f t="shared" si="11"/>
        <v>0.34281708114278475</v>
      </c>
      <c r="L45">
        <f t="shared" si="2"/>
        <v>0.34281707664278477</v>
      </c>
      <c r="M45">
        <f t="shared" si="3"/>
        <v>0</v>
      </c>
      <c r="N45">
        <f t="shared" si="4"/>
        <v>0.34281708114278475</v>
      </c>
      <c r="O45">
        <f t="shared" si="12"/>
        <v>0.34281707664278477</v>
      </c>
      <c r="P45">
        <f t="shared" si="12"/>
        <v>0</v>
      </c>
      <c r="R45" s="4"/>
      <c r="S45" s="4"/>
      <c r="T45" s="4"/>
      <c r="U45" s="4"/>
      <c r="V45" s="4"/>
    </row>
    <row r="46" spans="6:22" x14ac:dyDescent="0.25">
      <c r="F46">
        <v>44</v>
      </c>
      <c r="G46">
        <v>1</v>
      </c>
      <c r="H46">
        <v>42</v>
      </c>
      <c r="I46">
        <v>0</v>
      </c>
      <c r="J46">
        <f t="shared" si="1"/>
        <v>-0.65076540122924698</v>
      </c>
      <c r="K46">
        <f t="shared" si="11"/>
        <v>0.34281708124278476</v>
      </c>
      <c r="L46">
        <f t="shared" si="2"/>
        <v>0.34281707664278477</v>
      </c>
      <c r="M46">
        <f t="shared" si="3"/>
        <v>0</v>
      </c>
      <c r="N46">
        <f t="shared" si="4"/>
        <v>0.34281708124278476</v>
      </c>
      <c r="O46">
        <f t="shared" si="12"/>
        <v>0.34281707664278477</v>
      </c>
      <c r="P46">
        <f t="shared" si="12"/>
        <v>0</v>
      </c>
      <c r="R46" s="4"/>
      <c r="S46" s="4"/>
      <c r="T46" s="4"/>
      <c r="U46" s="4"/>
      <c r="V46" s="4"/>
    </row>
    <row r="47" spans="6:22" x14ac:dyDescent="0.25">
      <c r="F47">
        <v>45</v>
      </c>
      <c r="G47">
        <v>1</v>
      </c>
      <c r="H47">
        <v>42</v>
      </c>
      <c r="I47">
        <v>1</v>
      </c>
      <c r="J47">
        <f t="shared" si="1"/>
        <v>-0.65076540122924698</v>
      </c>
      <c r="K47">
        <f t="shared" si="11"/>
        <v>0.34281708134278477</v>
      </c>
      <c r="L47">
        <f t="shared" si="2"/>
        <v>0.34281707664278477</v>
      </c>
      <c r="M47">
        <f t="shared" si="3"/>
        <v>1</v>
      </c>
      <c r="N47">
        <f t="shared" si="4"/>
        <v>0.34281708134278477</v>
      </c>
      <c r="O47">
        <f t="shared" si="12"/>
        <v>0.34281707664278477</v>
      </c>
      <c r="P47">
        <f t="shared" si="12"/>
        <v>1</v>
      </c>
      <c r="R47" s="4"/>
      <c r="S47" s="4"/>
      <c r="T47" s="4"/>
      <c r="U47" s="4"/>
      <c r="V47" s="4"/>
    </row>
    <row r="48" spans="6:22" x14ac:dyDescent="0.25">
      <c r="F48">
        <v>46</v>
      </c>
      <c r="G48">
        <v>1</v>
      </c>
      <c r="H48">
        <v>43</v>
      </c>
      <c r="I48">
        <v>0</v>
      </c>
      <c r="J48">
        <f t="shared" si="1"/>
        <v>-0.53984425902234623</v>
      </c>
      <c r="K48">
        <f t="shared" si="11"/>
        <v>0.36822381712827695</v>
      </c>
      <c r="L48">
        <f t="shared" si="2"/>
        <v>0.36822381232827694</v>
      </c>
      <c r="M48">
        <f t="shared" si="3"/>
        <v>0</v>
      </c>
      <c r="N48">
        <f t="shared" si="4"/>
        <v>0.36822381712827695</v>
      </c>
      <c r="O48">
        <f t="shared" si="12"/>
        <v>0.36822381232827694</v>
      </c>
      <c r="P48">
        <f t="shared" si="12"/>
        <v>0</v>
      </c>
      <c r="R48" s="4"/>
      <c r="S48" s="4"/>
      <c r="T48" s="4"/>
      <c r="U48" s="4"/>
      <c r="V48" s="4"/>
    </row>
    <row r="49" spans="6:22" x14ac:dyDescent="0.25">
      <c r="F49">
        <v>47</v>
      </c>
      <c r="G49">
        <v>1</v>
      </c>
      <c r="H49">
        <v>43</v>
      </c>
      <c r="I49">
        <v>0</v>
      </c>
      <c r="J49">
        <f t="shared" si="1"/>
        <v>-0.53984425902234623</v>
      </c>
      <c r="K49">
        <f t="shared" si="11"/>
        <v>0.36822381722827696</v>
      </c>
      <c r="L49">
        <f t="shared" si="2"/>
        <v>0.36822381232827694</v>
      </c>
      <c r="M49">
        <f t="shared" si="3"/>
        <v>0</v>
      </c>
      <c r="N49">
        <f t="shared" si="4"/>
        <v>0.36822381722827696</v>
      </c>
      <c r="O49">
        <f t="shared" si="12"/>
        <v>0.36822381232827694</v>
      </c>
      <c r="P49">
        <f t="shared" si="12"/>
        <v>0</v>
      </c>
      <c r="R49" s="4"/>
      <c r="S49" s="4"/>
      <c r="T49" s="4"/>
      <c r="U49" s="4"/>
      <c r="V49" s="4"/>
    </row>
    <row r="50" spans="6:22" x14ac:dyDescent="0.25">
      <c r="F50">
        <v>48</v>
      </c>
      <c r="G50">
        <v>1</v>
      </c>
      <c r="H50">
        <v>43</v>
      </c>
      <c r="I50">
        <v>1</v>
      </c>
      <c r="J50">
        <f t="shared" si="1"/>
        <v>-0.53984425902234623</v>
      </c>
      <c r="K50">
        <f t="shared" si="11"/>
        <v>0.36822381732827697</v>
      </c>
      <c r="L50">
        <f t="shared" si="2"/>
        <v>0.36822381232827694</v>
      </c>
      <c r="M50">
        <f t="shared" si="3"/>
        <v>1</v>
      </c>
      <c r="N50">
        <f t="shared" si="4"/>
        <v>0.36822381732827697</v>
      </c>
      <c r="O50">
        <f t="shared" si="12"/>
        <v>0.36822381232827694</v>
      </c>
      <c r="P50">
        <f t="shared" si="12"/>
        <v>1</v>
      </c>
    </row>
    <row r="51" spans="6:22" x14ac:dyDescent="0.25">
      <c r="F51">
        <v>49</v>
      </c>
      <c r="G51">
        <v>1</v>
      </c>
      <c r="H51">
        <v>44</v>
      </c>
      <c r="I51">
        <v>0</v>
      </c>
      <c r="J51">
        <f t="shared" si="1"/>
        <v>-0.42892311681544637</v>
      </c>
      <c r="K51">
        <f t="shared" si="11"/>
        <v>0.39438351572617952</v>
      </c>
      <c r="L51">
        <f t="shared" si="2"/>
        <v>0.39438351062617955</v>
      </c>
      <c r="M51">
        <f t="shared" si="3"/>
        <v>0</v>
      </c>
      <c r="N51">
        <f t="shared" si="4"/>
        <v>0.39438351572617952</v>
      </c>
      <c r="O51">
        <f t="shared" si="12"/>
        <v>0.39438351062617955</v>
      </c>
      <c r="P51">
        <f t="shared" si="12"/>
        <v>0</v>
      </c>
    </row>
    <row r="52" spans="6:22" x14ac:dyDescent="0.25">
      <c r="F52">
        <v>50</v>
      </c>
      <c r="G52">
        <v>1</v>
      </c>
      <c r="H52">
        <v>44</v>
      </c>
      <c r="I52">
        <v>0</v>
      </c>
      <c r="J52">
        <f t="shared" si="1"/>
        <v>-0.42892311681544637</v>
      </c>
      <c r="K52">
        <f t="shared" si="11"/>
        <v>0.39438351582617953</v>
      </c>
      <c r="L52">
        <f t="shared" si="2"/>
        <v>0.39438351062617955</v>
      </c>
      <c r="M52">
        <f t="shared" si="3"/>
        <v>0</v>
      </c>
      <c r="N52">
        <f t="shared" si="4"/>
        <v>0.39438351582617953</v>
      </c>
      <c r="O52">
        <f t="shared" si="12"/>
        <v>0.39438351062617955</v>
      </c>
      <c r="P52">
        <f t="shared" si="12"/>
        <v>0</v>
      </c>
    </row>
    <row r="53" spans="6:22" x14ac:dyDescent="0.25">
      <c r="F53">
        <v>51</v>
      </c>
      <c r="G53">
        <v>1</v>
      </c>
      <c r="H53">
        <v>44</v>
      </c>
      <c r="I53">
        <v>1</v>
      </c>
      <c r="J53">
        <f t="shared" si="1"/>
        <v>-0.42892311681544637</v>
      </c>
      <c r="K53">
        <f t="shared" si="11"/>
        <v>0.39438351592617954</v>
      </c>
      <c r="L53">
        <f t="shared" si="2"/>
        <v>0.39438351062617955</v>
      </c>
      <c r="M53">
        <f t="shared" si="3"/>
        <v>1</v>
      </c>
      <c r="N53">
        <f t="shared" si="4"/>
        <v>0.39438351592617954</v>
      </c>
      <c r="O53">
        <f t="shared" si="12"/>
        <v>0.39438351062617955</v>
      </c>
      <c r="P53">
        <f t="shared" si="12"/>
        <v>1</v>
      </c>
    </row>
    <row r="54" spans="6:22" x14ac:dyDescent="0.25">
      <c r="F54">
        <v>52</v>
      </c>
      <c r="G54">
        <v>1</v>
      </c>
      <c r="H54">
        <v>44</v>
      </c>
      <c r="I54">
        <v>1</v>
      </c>
      <c r="J54">
        <f t="shared" si="1"/>
        <v>-0.42892311681544637</v>
      </c>
      <c r="K54">
        <f t="shared" si="11"/>
        <v>0.39438351602617955</v>
      </c>
      <c r="L54">
        <f t="shared" si="2"/>
        <v>0.39438351062617955</v>
      </c>
      <c r="M54">
        <f t="shared" si="3"/>
        <v>1</v>
      </c>
      <c r="N54">
        <f t="shared" si="4"/>
        <v>0.39438351602617955</v>
      </c>
      <c r="O54">
        <f t="shared" si="12"/>
        <v>0.39438351062617955</v>
      </c>
      <c r="P54">
        <f t="shared" si="12"/>
        <v>1</v>
      </c>
    </row>
    <row r="55" spans="6:22" x14ac:dyDescent="0.25">
      <c r="F55">
        <v>53</v>
      </c>
      <c r="G55">
        <v>1</v>
      </c>
      <c r="H55">
        <v>45</v>
      </c>
      <c r="I55">
        <v>0</v>
      </c>
      <c r="J55">
        <f t="shared" si="1"/>
        <v>-0.31800197460854651</v>
      </c>
      <c r="K55">
        <f t="shared" si="11"/>
        <v>0.42116276447534551</v>
      </c>
      <c r="L55">
        <f t="shared" si="2"/>
        <v>0.4211627589753455</v>
      </c>
      <c r="M55">
        <f t="shared" si="3"/>
        <v>0</v>
      </c>
      <c r="N55">
        <f t="shared" si="4"/>
        <v>0.42116276447534551</v>
      </c>
      <c r="O55">
        <f t="shared" si="12"/>
        <v>0.4211627589753455</v>
      </c>
      <c r="P55">
        <f t="shared" si="12"/>
        <v>0</v>
      </c>
    </row>
    <row r="56" spans="6:22" x14ac:dyDescent="0.25">
      <c r="F56">
        <v>54</v>
      </c>
      <c r="G56">
        <v>1</v>
      </c>
      <c r="H56">
        <v>45</v>
      </c>
      <c r="I56">
        <v>1</v>
      </c>
      <c r="J56">
        <f t="shared" si="1"/>
        <v>-0.31800197460854651</v>
      </c>
      <c r="K56">
        <f t="shared" si="11"/>
        <v>0.42116276457534552</v>
      </c>
      <c r="L56">
        <f t="shared" si="2"/>
        <v>0.4211627589753455</v>
      </c>
      <c r="M56">
        <f t="shared" si="3"/>
        <v>1</v>
      </c>
      <c r="N56">
        <f t="shared" si="4"/>
        <v>0.42116276457534552</v>
      </c>
      <c r="O56">
        <f t="shared" si="12"/>
        <v>0.4211627589753455</v>
      </c>
      <c r="P56">
        <f t="shared" si="12"/>
        <v>1</v>
      </c>
    </row>
    <row r="57" spans="6:22" x14ac:dyDescent="0.25">
      <c r="F57">
        <v>55</v>
      </c>
      <c r="G57">
        <v>1</v>
      </c>
      <c r="H57">
        <v>46</v>
      </c>
      <c r="I57">
        <v>0</v>
      </c>
      <c r="J57">
        <f t="shared" si="1"/>
        <v>-0.20708083240164576</v>
      </c>
      <c r="K57">
        <f t="shared" si="11"/>
        <v>0.44841401056046548</v>
      </c>
      <c r="L57">
        <f t="shared" si="2"/>
        <v>0.44841400486046545</v>
      </c>
      <c r="M57">
        <f t="shared" si="3"/>
        <v>0</v>
      </c>
      <c r="N57">
        <f t="shared" si="4"/>
        <v>0.44841401056046548</v>
      </c>
      <c r="O57">
        <f t="shared" si="12"/>
        <v>0.44841400486046545</v>
      </c>
      <c r="P57">
        <f t="shared" si="12"/>
        <v>0</v>
      </c>
    </row>
    <row r="58" spans="6:22" x14ac:dyDescent="0.25">
      <c r="F58">
        <v>56</v>
      </c>
      <c r="G58">
        <v>1</v>
      </c>
      <c r="H58">
        <v>46</v>
      </c>
      <c r="I58">
        <v>1</v>
      </c>
      <c r="J58">
        <f t="shared" si="1"/>
        <v>-0.20708083240164576</v>
      </c>
      <c r="K58">
        <f t="shared" si="11"/>
        <v>0.44841401066046543</v>
      </c>
      <c r="L58">
        <f t="shared" si="2"/>
        <v>0.44841400486046545</v>
      </c>
      <c r="M58">
        <f t="shared" si="3"/>
        <v>1</v>
      </c>
      <c r="N58">
        <f t="shared" si="4"/>
        <v>0.44841401066046543</v>
      </c>
      <c r="O58">
        <f t="shared" si="12"/>
        <v>0.44841400486046545</v>
      </c>
      <c r="P58">
        <f t="shared" si="12"/>
        <v>1</v>
      </c>
    </row>
    <row r="59" spans="6:22" x14ac:dyDescent="0.25">
      <c r="F59">
        <v>57</v>
      </c>
      <c r="G59">
        <v>1</v>
      </c>
      <c r="H59">
        <v>47</v>
      </c>
      <c r="I59">
        <v>0</v>
      </c>
      <c r="J59">
        <f t="shared" si="1"/>
        <v>-9.6159690194745906E-2</v>
      </c>
      <c r="K59">
        <f t="shared" si="11"/>
        <v>0.4759785903732825</v>
      </c>
      <c r="L59">
        <f t="shared" si="2"/>
        <v>0.47597858447328251</v>
      </c>
      <c r="M59">
        <f t="shared" si="3"/>
        <v>0</v>
      </c>
      <c r="N59">
        <f t="shared" si="4"/>
        <v>0.4759785903732825</v>
      </c>
      <c r="O59">
        <f t="shared" si="12"/>
        <v>0.47597858447328251</v>
      </c>
      <c r="P59">
        <f t="shared" si="12"/>
        <v>0</v>
      </c>
    </row>
    <row r="60" spans="6:22" x14ac:dyDescent="0.25">
      <c r="F60">
        <v>58</v>
      </c>
      <c r="G60">
        <v>1</v>
      </c>
      <c r="H60">
        <v>47</v>
      </c>
      <c r="I60">
        <v>0</v>
      </c>
      <c r="J60">
        <f t="shared" si="1"/>
        <v>-9.6159690194745906E-2</v>
      </c>
      <c r="K60">
        <f t="shared" si="11"/>
        <v>0.4759785904732825</v>
      </c>
      <c r="L60">
        <f t="shared" si="2"/>
        <v>0.47597858447328251</v>
      </c>
      <c r="M60">
        <f t="shared" si="3"/>
        <v>0</v>
      </c>
      <c r="N60">
        <f t="shared" si="4"/>
        <v>0.4759785904732825</v>
      </c>
      <c r="O60">
        <f t="shared" si="12"/>
        <v>0.47597858447328251</v>
      </c>
      <c r="P60">
        <f t="shared" si="12"/>
        <v>0</v>
      </c>
    </row>
    <row r="61" spans="6:22" x14ac:dyDescent="0.25">
      <c r="F61">
        <v>59</v>
      </c>
      <c r="G61">
        <v>1</v>
      </c>
      <c r="H61">
        <v>47</v>
      </c>
      <c r="I61">
        <v>1</v>
      </c>
      <c r="J61">
        <f t="shared" si="1"/>
        <v>-9.6159690194745906E-2</v>
      </c>
      <c r="K61">
        <f t="shared" si="11"/>
        <v>0.47597859057328251</v>
      </c>
      <c r="L61">
        <f t="shared" si="2"/>
        <v>0.47597858447328251</v>
      </c>
      <c r="M61">
        <f t="shared" si="3"/>
        <v>1</v>
      </c>
      <c r="N61">
        <f t="shared" si="4"/>
        <v>0.47597859057328251</v>
      </c>
      <c r="O61">
        <f t="shared" si="12"/>
        <v>0.47597858447328251</v>
      </c>
      <c r="P61">
        <f t="shared" si="12"/>
        <v>1</v>
      </c>
    </row>
    <row r="62" spans="6:22" x14ac:dyDescent="0.25">
      <c r="F62">
        <v>60</v>
      </c>
      <c r="G62">
        <v>1</v>
      </c>
      <c r="H62">
        <v>48</v>
      </c>
      <c r="I62">
        <v>0</v>
      </c>
      <c r="J62">
        <f t="shared" si="1"/>
        <v>1.4761452012153953E-2</v>
      </c>
      <c r="K62">
        <f t="shared" si="11"/>
        <v>0.50369030219351396</v>
      </c>
      <c r="L62">
        <f t="shared" si="2"/>
        <v>0.503690295993514</v>
      </c>
      <c r="M62">
        <f t="shared" si="3"/>
        <v>0</v>
      </c>
      <c r="N62">
        <f t="shared" si="4"/>
        <v>0.50369030219351396</v>
      </c>
      <c r="O62">
        <f t="shared" si="12"/>
        <v>0.503690295993514</v>
      </c>
      <c r="P62">
        <f t="shared" si="12"/>
        <v>0</v>
      </c>
    </row>
    <row r="63" spans="6:22" x14ac:dyDescent="0.25">
      <c r="F63">
        <v>61</v>
      </c>
      <c r="G63">
        <v>1</v>
      </c>
      <c r="H63">
        <v>48</v>
      </c>
      <c r="I63">
        <v>1</v>
      </c>
      <c r="J63">
        <f t="shared" si="1"/>
        <v>1.4761452012153953E-2</v>
      </c>
      <c r="K63">
        <f t="shared" si="11"/>
        <v>0.50369030229351397</v>
      </c>
      <c r="L63">
        <f t="shared" si="2"/>
        <v>0.503690295993514</v>
      </c>
      <c r="M63">
        <f t="shared" si="3"/>
        <v>1</v>
      </c>
      <c r="N63">
        <f t="shared" si="4"/>
        <v>0.50369030229351397</v>
      </c>
      <c r="O63">
        <f t="shared" si="12"/>
        <v>0.503690295993514</v>
      </c>
      <c r="P63">
        <f t="shared" si="12"/>
        <v>1</v>
      </c>
    </row>
    <row r="64" spans="6:22" x14ac:dyDescent="0.25">
      <c r="F64">
        <v>62</v>
      </c>
      <c r="G64">
        <v>1</v>
      </c>
      <c r="H64">
        <v>48</v>
      </c>
      <c r="I64">
        <v>1</v>
      </c>
      <c r="J64">
        <f t="shared" si="1"/>
        <v>1.4761452012153953E-2</v>
      </c>
      <c r="K64">
        <f t="shared" si="11"/>
        <v>0.50369030239351398</v>
      </c>
      <c r="L64">
        <f t="shared" si="2"/>
        <v>0.503690295993514</v>
      </c>
      <c r="M64">
        <f t="shared" si="3"/>
        <v>1</v>
      </c>
      <c r="N64">
        <f t="shared" si="4"/>
        <v>0.50369030239351398</v>
      </c>
      <c r="O64">
        <f t="shared" si="12"/>
        <v>0.503690295993514</v>
      </c>
      <c r="P64">
        <f t="shared" si="12"/>
        <v>1</v>
      </c>
    </row>
    <row r="65" spans="6:16" x14ac:dyDescent="0.25">
      <c r="F65">
        <v>63</v>
      </c>
      <c r="G65">
        <v>1</v>
      </c>
      <c r="H65">
        <v>49</v>
      </c>
      <c r="I65">
        <v>0</v>
      </c>
      <c r="J65">
        <f t="shared" si="1"/>
        <v>0.1256825942190547</v>
      </c>
      <c r="K65">
        <f t="shared" si="11"/>
        <v>0.53137935993695229</v>
      </c>
      <c r="L65">
        <f t="shared" si="2"/>
        <v>0.53137935343695231</v>
      </c>
      <c r="M65">
        <f t="shared" si="3"/>
        <v>0</v>
      </c>
      <c r="N65">
        <f t="shared" si="4"/>
        <v>0.53137935993695229</v>
      </c>
      <c r="O65">
        <f t="shared" si="12"/>
        <v>0.53137935343695231</v>
      </c>
      <c r="P65">
        <f t="shared" si="12"/>
        <v>0</v>
      </c>
    </row>
    <row r="66" spans="6:16" x14ac:dyDescent="0.25">
      <c r="F66">
        <v>64</v>
      </c>
      <c r="G66">
        <v>1</v>
      </c>
      <c r="H66">
        <v>49</v>
      </c>
      <c r="I66">
        <v>0</v>
      </c>
      <c r="J66">
        <f t="shared" si="1"/>
        <v>0.1256825942190547</v>
      </c>
      <c r="K66">
        <f t="shared" si="11"/>
        <v>0.5313793600369523</v>
      </c>
      <c r="L66">
        <f t="shared" si="2"/>
        <v>0.53137935343695231</v>
      </c>
      <c r="M66">
        <f t="shared" si="3"/>
        <v>0</v>
      </c>
      <c r="N66">
        <f t="shared" si="4"/>
        <v>0.5313793600369523</v>
      </c>
      <c r="O66">
        <f t="shared" si="12"/>
        <v>0.53137935343695231</v>
      </c>
      <c r="P66">
        <f t="shared" si="12"/>
        <v>0</v>
      </c>
    </row>
    <row r="67" spans="6:16" x14ac:dyDescent="0.25">
      <c r="F67">
        <v>65</v>
      </c>
      <c r="G67">
        <v>1</v>
      </c>
      <c r="H67">
        <v>49</v>
      </c>
      <c r="I67">
        <v>1</v>
      </c>
      <c r="J67">
        <f t="shared" si="1"/>
        <v>0.1256825942190547</v>
      </c>
      <c r="K67">
        <f t="shared" ref="K67:K98" si="13">L67+0.0000000001*ROW(L67)</f>
        <v>0.53137936013695231</v>
      </c>
      <c r="L67">
        <f t="shared" si="2"/>
        <v>0.53137935343695231</v>
      </c>
      <c r="M67">
        <f t="shared" si="3"/>
        <v>1</v>
      </c>
      <c r="N67">
        <f t="shared" si="4"/>
        <v>0.53137936013695231</v>
      </c>
      <c r="O67">
        <f t="shared" si="12"/>
        <v>0.53137935343695231</v>
      </c>
      <c r="P67">
        <f t="shared" si="12"/>
        <v>1</v>
      </c>
    </row>
    <row r="68" spans="6:16" x14ac:dyDescent="0.25">
      <c r="F68">
        <v>66</v>
      </c>
      <c r="G68">
        <v>1</v>
      </c>
      <c r="H68">
        <v>50</v>
      </c>
      <c r="I68">
        <v>0</v>
      </c>
      <c r="J68">
        <f t="shared" ref="J68:J102" si="14">MMULT(G68:H68,E$3:E$4)</f>
        <v>0.23660373642595456</v>
      </c>
      <c r="K68">
        <f t="shared" si="13"/>
        <v>0.55887653133132953</v>
      </c>
      <c r="L68">
        <f t="shared" ref="L68:L102" si="15">EXP(J68)/(1+EXP(J68))</f>
        <v>0.55887652453132952</v>
      </c>
      <c r="M68">
        <f t="shared" ref="M68:M102" si="16">I68</f>
        <v>0</v>
      </c>
      <c r="N68">
        <f t="shared" ref="N68:N102" si="17">SMALL(K$3:K$102,F68)</f>
        <v>0.55887653133132953</v>
      </c>
      <c r="O68">
        <f t="shared" ref="O68:P102" si="18">VLOOKUP($N68,$K$3:$M$102,O$1)</f>
        <v>0.55887652453132952</v>
      </c>
      <c r="P68">
        <f t="shared" si="18"/>
        <v>0</v>
      </c>
    </row>
    <row r="69" spans="6:16" x14ac:dyDescent="0.25">
      <c r="F69">
        <v>67</v>
      </c>
      <c r="G69">
        <v>1</v>
      </c>
      <c r="H69">
        <v>50</v>
      </c>
      <c r="I69">
        <v>1</v>
      </c>
      <c r="J69">
        <f t="shared" si="14"/>
        <v>0.23660373642595456</v>
      </c>
      <c r="K69">
        <f t="shared" si="13"/>
        <v>0.55887653143132954</v>
      </c>
      <c r="L69">
        <f t="shared" si="15"/>
        <v>0.55887652453132952</v>
      </c>
      <c r="M69">
        <f t="shared" si="16"/>
        <v>1</v>
      </c>
      <c r="N69">
        <f t="shared" si="17"/>
        <v>0.55887653143132954</v>
      </c>
      <c r="O69">
        <f t="shared" si="18"/>
        <v>0.55887652453132952</v>
      </c>
      <c r="P69">
        <f t="shared" si="18"/>
        <v>1</v>
      </c>
    </row>
    <row r="70" spans="6:16" x14ac:dyDescent="0.25">
      <c r="F70">
        <v>68</v>
      </c>
      <c r="G70">
        <v>1</v>
      </c>
      <c r="H70">
        <v>51</v>
      </c>
      <c r="I70">
        <v>0</v>
      </c>
      <c r="J70">
        <f t="shared" si="14"/>
        <v>0.34752487863285531</v>
      </c>
      <c r="K70">
        <f t="shared" si="13"/>
        <v>0.58601724703385216</v>
      </c>
      <c r="L70">
        <f t="shared" si="15"/>
        <v>0.58601724003385214</v>
      </c>
      <c r="M70">
        <f t="shared" si="16"/>
        <v>0</v>
      </c>
      <c r="N70">
        <f t="shared" si="17"/>
        <v>0.58601724703385216</v>
      </c>
      <c r="O70">
        <f t="shared" si="18"/>
        <v>0.58601724003385214</v>
      </c>
      <c r="P70">
        <f t="shared" si="18"/>
        <v>0</v>
      </c>
    </row>
    <row r="71" spans="6:16" x14ac:dyDescent="0.25">
      <c r="F71">
        <v>69</v>
      </c>
      <c r="G71">
        <v>1</v>
      </c>
      <c r="H71">
        <v>52</v>
      </c>
      <c r="I71">
        <v>0</v>
      </c>
      <c r="J71">
        <f t="shared" si="14"/>
        <v>0.45844602083975516</v>
      </c>
      <c r="K71">
        <f t="shared" si="13"/>
        <v>0.61264547150856086</v>
      </c>
      <c r="L71">
        <f t="shared" si="15"/>
        <v>0.61264546440856082</v>
      </c>
      <c r="M71">
        <f t="shared" si="16"/>
        <v>0</v>
      </c>
      <c r="N71">
        <f t="shared" si="17"/>
        <v>0.61264547150856086</v>
      </c>
      <c r="O71">
        <f t="shared" si="18"/>
        <v>0.61264546440856082</v>
      </c>
      <c r="P71">
        <f t="shared" si="18"/>
        <v>0</v>
      </c>
    </row>
    <row r="72" spans="6:16" x14ac:dyDescent="0.25">
      <c r="F72">
        <v>70</v>
      </c>
      <c r="G72">
        <v>1</v>
      </c>
      <c r="H72">
        <v>52</v>
      </c>
      <c r="I72">
        <v>1</v>
      </c>
      <c r="J72">
        <f t="shared" si="14"/>
        <v>0.45844602083975516</v>
      </c>
      <c r="K72">
        <f t="shared" si="13"/>
        <v>0.61264547160856087</v>
      </c>
      <c r="L72">
        <f t="shared" si="15"/>
        <v>0.61264546440856082</v>
      </c>
      <c r="M72">
        <f t="shared" si="16"/>
        <v>1</v>
      </c>
      <c r="N72">
        <f t="shared" si="17"/>
        <v>0.61264547160856087</v>
      </c>
      <c r="O72">
        <f t="shared" si="18"/>
        <v>0.61264546440856082</v>
      </c>
      <c r="P72">
        <f t="shared" si="18"/>
        <v>1</v>
      </c>
    </row>
    <row r="73" spans="6:16" x14ac:dyDescent="0.25">
      <c r="F73">
        <v>71</v>
      </c>
      <c r="G73">
        <v>1</v>
      </c>
      <c r="H73">
        <v>53</v>
      </c>
      <c r="I73">
        <v>1</v>
      </c>
      <c r="J73">
        <f t="shared" si="14"/>
        <v>0.56936716304665502</v>
      </c>
      <c r="K73">
        <f t="shared" si="13"/>
        <v>0.63861714580523687</v>
      </c>
      <c r="L73">
        <f t="shared" si="15"/>
        <v>0.63861713850523683</v>
      </c>
      <c r="M73">
        <f t="shared" si="16"/>
        <v>1</v>
      </c>
      <c r="N73">
        <f t="shared" si="17"/>
        <v>0.63861714580523687</v>
      </c>
      <c r="O73">
        <f t="shared" si="18"/>
        <v>0.63861713850523683</v>
      </c>
      <c r="P73">
        <f t="shared" si="18"/>
        <v>1</v>
      </c>
    </row>
    <row r="74" spans="6:16" x14ac:dyDescent="0.25">
      <c r="F74">
        <v>72</v>
      </c>
      <c r="G74">
        <v>1</v>
      </c>
      <c r="H74">
        <v>53</v>
      </c>
      <c r="I74">
        <v>1</v>
      </c>
      <c r="J74">
        <f t="shared" si="14"/>
        <v>0.56936716304665502</v>
      </c>
      <c r="K74">
        <f t="shared" si="13"/>
        <v>0.63861714590523677</v>
      </c>
      <c r="L74">
        <f t="shared" si="15"/>
        <v>0.63861713850523683</v>
      </c>
      <c r="M74">
        <f t="shared" si="16"/>
        <v>1</v>
      </c>
      <c r="N74">
        <f t="shared" si="17"/>
        <v>0.63861714590523677</v>
      </c>
      <c r="O74">
        <f t="shared" si="18"/>
        <v>0.63861713850523683</v>
      </c>
      <c r="P74">
        <f t="shared" si="18"/>
        <v>1</v>
      </c>
    </row>
    <row r="75" spans="6:16" x14ac:dyDescent="0.25">
      <c r="F75">
        <v>73</v>
      </c>
      <c r="G75">
        <v>1</v>
      </c>
      <c r="H75">
        <v>54</v>
      </c>
      <c r="I75">
        <v>1</v>
      </c>
      <c r="J75">
        <f t="shared" si="14"/>
        <v>0.68028830525355577</v>
      </c>
      <c r="K75">
        <f t="shared" si="13"/>
        <v>0.66380304861190609</v>
      </c>
      <c r="L75">
        <f t="shared" si="15"/>
        <v>0.66380304111190613</v>
      </c>
      <c r="M75">
        <f t="shared" si="16"/>
        <v>1</v>
      </c>
      <c r="N75">
        <f t="shared" si="17"/>
        <v>0.66380304861190609</v>
      </c>
      <c r="O75">
        <f t="shared" si="18"/>
        <v>0.66380304111190613</v>
      </c>
      <c r="P75">
        <f t="shared" si="18"/>
        <v>1</v>
      </c>
    </row>
    <row r="76" spans="6:16" x14ac:dyDescent="0.25">
      <c r="F76">
        <v>74</v>
      </c>
      <c r="G76">
        <v>1</v>
      </c>
      <c r="H76">
        <v>55</v>
      </c>
      <c r="I76">
        <v>0</v>
      </c>
      <c r="J76">
        <f t="shared" si="14"/>
        <v>0.79120944746045563</v>
      </c>
      <c r="K76">
        <f t="shared" si="13"/>
        <v>0.68809097099231431</v>
      </c>
      <c r="L76">
        <f t="shared" si="15"/>
        <v>0.68809096339231435</v>
      </c>
      <c r="M76">
        <f t="shared" si="16"/>
        <v>0</v>
      </c>
      <c r="N76">
        <f t="shared" si="17"/>
        <v>0.68809097099231431</v>
      </c>
      <c r="O76">
        <f t="shared" si="18"/>
        <v>0.68809096339231435</v>
      </c>
      <c r="P76">
        <f t="shared" si="18"/>
        <v>0</v>
      </c>
    </row>
    <row r="77" spans="6:16" x14ac:dyDescent="0.25">
      <c r="F77">
        <v>75</v>
      </c>
      <c r="G77">
        <v>1</v>
      </c>
      <c r="H77">
        <v>55</v>
      </c>
      <c r="I77">
        <v>1</v>
      </c>
      <c r="J77">
        <f t="shared" si="14"/>
        <v>0.79120944746045563</v>
      </c>
      <c r="K77">
        <f t="shared" si="13"/>
        <v>0.68809097109231432</v>
      </c>
      <c r="L77">
        <f t="shared" si="15"/>
        <v>0.68809096339231435</v>
      </c>
      <c r="M77">
        <f t="shared" si="16"/>
        <v>1</v>
      </c>
      <c r="N77">
        <f t="shared" si="17"/>
        <v>0.68809097109231432</v>
      </c>
      <c r="O77">
        <f t="shared" si="18"/>
        <v>0.68809096339231435</v>
      </c>
      <c r="P77">
        <f t="shared" si="18"/>
        <v>1</v>
      </c>
    </row>
    <row r="78" spans="6:16" x14ac:dyDescent="0.25">
      <c r="F78">
        <v>76</v>
      </c>
      <c r="G78">
        <v>1</v>
      </c>
      <c r="H78">
        <v>55</v>
      </c>
      <c r="I78">
        <v>1</v>
      </c>
      <c r="J78">
        <f t="shared" si="14"/>
        <v>0.79120944746045563</v>
      </c>
      <c r="K78">
        <f t="shared" si="13"/>
        <v>0.68809097119231433</v>
      </c>
      <c r="L78">
        <f t="shared" si="15"/>
        <v>0.68809096339231435</v>
      </c>
      <c r="M78">
        <f t="shared" si="16"/>
        <v>1</v>
      </c>
      <c r="N78">
        <f t="shared" si="17"/>
        <v>0.68809097119231433</v>
      </c>
      <c r="O78">
        <f t="shared" si="18"/>
        <v>0.68809096339231435</v>
      </c>
      <c r="P78">
        <f t="shared" si="18"/>
        <v>1</v>
      </c>
    </row>
    <row r="79" spans="6:16" x14ac:dyDescent="0.25">
      <c r="F79">
        <v>77</v>
      </c>
      <c r="G79">
        <v>1</v>
      </c>
      <c r="H79">
        <v>56</v>
      </c>
      <c r="I79">
        <v>1</v>
      </c>
      <c r="J79">
        <f t="shared" si="14"/>
        <v>0.90213058966735549</v>
      </c>
      <c r="K79">
        <f t="shared" si="13"/>
        <v>0.71138715049501589</v>
      </c>
      <c r="L79">
        <f t="shared" si="15"/>
        <v>0.7113871425950159</v>
      </c>
      <c r="M79">
        <f t="shared" si="16"/>
        <v>1</v>
      </c>
      <c r="N79">
        <f t="shared" si="17"/>
        <v>0.71138715049501589</v>
      </c>
      <c r="O79">
        <f t="shared" si="18"/>
        <v>0.7113871425950159</v>
      </c>
      <c r="P79">
        <f t="shared" si="18"/>
        <v>1</v>
      </c>
    </row>
    <row r="80" spans="6:16" x14ac:dyDescent="0.25">
      <c r="F80">
        <v>78</v>
      </c>
      <c r="G80">
        <v>1</v>
      </c>
      <c r="H80">
        <v>56</v>
      </c>
      <c r="I80">
        <v>1</v>
      </c>
      <c r="J80">
        <f t="shared" si="14"/>
        <v>0.90213058966735549</v>
      </c>
      <c r="K80">
        <f t="shared" si="13"/>
        <v>0.71138715059501589</v>
      </c>
      <c r="L80">
        <f t="shared" si="15"/>
        <v>0.7113871425950159</v>
      </c>
      <c r="M80">
        <f t="shared" si="16"/>
        <v>1</v>
      </c>
      <c r="N80">
        <f t="shared" si="17"/>
        <v>0.71138715059501589</v>
      </c>
      <c r="O80">
        <f t="shared" si="18"/>
        <v>0.7113871425950159</v>
      </c>
      <c r="P80">
        <f t="shared" si="18"/>
        <v>1</v>
      </c>
    </row>
    <row r="81" spans="6:16" x14ac:dyDescent="0.25">
      <c r="F81">
        <v>79</v>
      </c>
      <c r="G81">
        <v>1</v>
      </c>
      <c r="H81">
        <v>56</v>
      </c>
      <c r="I81">
        <v>1</v>
      </c>
      <c r="J81">
        <f t="shared" si="14"/>
        <v>0.90213058966735549</v>
      </c>
      <c r="K81">
        <f t="shared" si="13"/>
        <v>0.7113871506950159</v>
      </c>
      <c r="L81">
        <f t="shared" si="15"/>
        <v>0.7113871425950159</v>
      </c>
      <c r="M81">
        <f t="shared" si="16"/>
        <v>1</v>
      </c>
      <c r="N81">
        <f t="shared" si="17"/>
        <v>0.7113871506950159</v>
      </c>
      <c r="O81">
        <f t="shared" si="18"/>
        <v>0.7113871425950159</v>
      </c>
      <c r="P81">
        <f t="shared" si="18"/>
        <v>1</v>
      </c>
    </row>
    <row r="82" spans="6:16" x14ac:dyDescent="0.25">
      <c r="F82">
        <v>80</v>
      </c>
      <c r="G82">
        <v>1</v>
      </c>
      <c r="H82">
        <v>57</v>
      </c>
      <c r="I82">
        <v>0</v>
      </c>
      <c r="J82">
        <f t="shared" si="14"/>
        <v>1.0130517318742562</v>
      </c>
      <c r="K82">
        <f t="shared" si="13"/>
        <v>0.73361696142064003</v>
      </c>
      <c r="L82">
        <f t="shared" si="15"/>
        <v>0.73361695322064002</v>
      </c>
      <c r="M82">
        <f t="shared" si="16"/>
        <v>0</v>
      </c>
      <c r="N82">
        <f t="shared" si="17"/>
        <v>0.73361696142064003</v>
      </c>
      <c r="O82">
        <f t="shared" si="18"/>
        <v>0.73361695322064002</v>
      </c>
      <c r="P82">
        <f t="shared" si="18"/>
        <v>0</v>
      </c>
    </row>
    <row r="83" spans="6:16" x14ac:dyDescent="0.25">
      <c r="F83">
        <v>81</v>
      </c>
      <c r="G83">
        <v>1</v>
      </c>
      <c r="H83">
        <v>57</v>
      </c>
      <c r="I83">
        <v>0</v>
      </c>
      <c r="J83">
        <f t="shared" si="14"/>
        <v>1.0130517318742562</v>
      </c>
      <c r="K83">
        <f t="shared" si="13"/>
        <v>0.73361696152064004</v>
      </c>
      <c r="L83">
        <f t="shared" si="15"/>
        <v>0.73361695322064002</v>
      </c>
      <c r="M83">
        <f t="shared" si="16"/>
        <v>0</v>
      </c>
      <c r="N83">
        <f t="shared" si="17"/>
        <v>0.73361696152064004</v>
      </c>
      <c r="O83">
        <f t="shared" si="18"/>
        <v>0.73361695322064002</v>
      </c>
      <c r="P83">
        <f t="shared" si="18"/>
        <v>0</v>
      </c>
    </row>
    <row r="84" spans="6:16" x14ac:dyDescent="0.25">
      <c r="F84">
        <v>82</v>
      </c>
      <c r="G84">
        <v>1</v>
      </c>
      <c r="H84">
        <v>57</v>
      </c>
      <c r="I84">
        <v>1</v>
      </c>
      <c r="J84">
        <f t="shared" si="14"/>
        <v>1.0130517318742562</v>
      </c>
      <c r="K84">
        <f t="shared" si="13"/>
        <v>0.73361696162064005</v>
      </c>
      <c r="L84">
        <f t="shared" si="15"/>
        <v>0.73361695322064002</v>
      </c>
      <c r="M84">
        <f t="shared" si="16"/>
        <v>1</v>
      </c>
      <c r="N84">
        <f t="shared" si="17"/>
        <v>0.73361696162064005</v>
      </c>
      <c r="O84">
        <f t="shared" si="18"/>
        <v>0.73361695322064002</v>
      </c>
      <c r="P84">
        <f t="shared" si="18"/>
        <v>1</v>
      </c>
    </row>
    <row r="85" spans="6:16" x14ac:dyDescent="0.25">
      <c r="F85">
        <v>83</v>
      </c>
      <c r="G85">
        <v>1</v>
      </c>
      <c r="H85">
        <v>57</v>
      </c>
      <c r="I85">
        <v>1</v>
      </c>
      <c r="J85">
        <f t="shared" si="14"/>
        <v>1.0130517318742562</v>
      </c>
      <c r="K85">
        <f t="shared" si="13"/>
        <v>0.73361696172064006</v>
      </c>
      <c r="L85">
        <f t="shared" si="15"/>
        <v>0.73361695322064002</v>
      </c>
      <c r="M85">
        <f t="shared" si="16"/>
        <v>1</v>
      </c>
      <c r="N85">
        <f t="shared" si="17"/>
        <v>0.73361696172064006</v>
      </c>
      <c r="O85">
        <f t="shared" si="18"/>
        <v>0.73361695322064002</v>
      </c>
      <c r="P85">
        <f t="shared" si="18"/>
        <v>1</v>
      </c>
    </row>
    <row r="86" spans="6:16" x14ac:dyDescent="0.25">
      <c r="F86">
        <v>84</v>
      </c>
      <c r="G86">
        <v>1</v>
      </c>
      <c r="H86">
        <v>57</v>
      </c>
      <c r="I86">
        <v>1</v>
      </c>
      <c r="J86">
        <f t="shared" si="14"/>
        <v>1.0130517318742562</v>
      </c>
      <c r="K86">
        <f t="shared" si="13"/>
        <v>0.73361696182064007</v>
      </c>
      <c r="L86">
        <f t="shared" si="15"/>
        <v>0.73361695322064002</v>
      </c>
      <c r="M86">
        <f t="shared" si="16"/>
        <v>1</v>
      </c>
      <c r="N86">
        <f t="shared" si="17"/>
        <v>0.73361696182064007</v>
      </c>
      <c r="O86">
        <f t="shared" si="18"/>
        <v>0.73361695322064002</v>
      </c>
      <c r="P86">
        <f t="shared" si="18"/>
        <v>1</v>
      </c>
    </row>
    <row r="87" spans="6:16" x14ac:dyDescent="0.25">
      <c r="F87">
        <v>85</v>
      </c>
      <c r="G87">
        <v>1</v>
      </c>
      <c r="H87">
        <v>57</v>
      </c>
      <c r="I87">
        <v>1</v>
      </c>
      <c r="J87">
        <f t="shared" si="14"/>
        <v>1.0130517318742562</v>
      </c>
      <c r="K87">
        <f t="shared" si="13"/>
        <v>0.73361696192064008</v>
      </c>
      <c r="L87">
        <f t="shared" si="15"/>
        <v>0.73361695322064002</v>
      </c>
      <c r="M87">
        <f t="shared" si="16"/>
        <v>1</v>
      </c>
      <c r="N87">
        <f t="shared" si="17"/>
        <v>0.73361696192064008</v>
      </c>
      <c r="O87">
        <f t="shared" si="18"/>
        <v>0.73361695322064002</v>
      </c>
      <c r="P87">
        <f t="shared" si="18"/>
        <v>1</v>
      </c>
    </row>
    <row r="88" spans="6:16" x14ac:dyDescent="0.25">
      <c r="F88">
        <v>86</v>
      </c>
      <c r="G88">
        <v>1</v>
      </c>
      <c r="H88">
        <v>58</v>
      </c>
      <c r="I88">
        <v>0</v>
      </c>
      <c r="J88">
        <f t="shared" si="14"/>
        <v>1.1239728740811561</v>
      </c>
      <c r="K88">
        <f t="shared" si="13"/>
        <v>0.75472490877172516</v>
      </c>
      <c r="L88">
        <f t="shared" si="15"/>
        <v>0.7547248999717252</v>
      </c>
      <c r="M88">
        <f t="shared" si="16"/>
        <v>0</v>
      </c>
      <c r="N88">
        <f t="shared" si="17"/>
        <v>0.75472490877172516</v>
      </c>
      <c r="O88">
        <f t="shared" si="18"/>
        <v>0.7547248999717252</v>
      </c>
      <c r="P88">
        <f t="shared" si="18"/>
        <v>0</v>
      </c>
    </row>
    <row r="89" spans="6:16" x14ac:dyDescent="0.25">
      <c r="F89">
        <v>87</v>
      </c>
      <c r="G89">
        <v>1</v>
      </c>
      <c r="H89">
        <v>58</v>
      </c>
      <c r="I89">
        <v>1</v>
      </c>
      <c r="J89">
        <f t="shared" si="14"/>
        <v>1.1239728740811561</v>
      </c>
      <c r="K89">
        <f t="shared" si="13"/>
        <v>0.75472490887172516</v>
      </c>
      <c r="L89">
        <f t="shared" si="15"/>
        <v>0.7547248999717252</v>
      </c>
      <c r="M89">
        <f t="shared" si="16"/>
        <v>1</v>
      </c>
      <c r="N89">
        <f t="shared" si="17"/>
        <v>0.75472490887172516</v>
      </c>
      <c r="O89">
        <f t="shared" si="18"/>
        <v>0.7547248999717252</v>
      </c>
      <c r="P89">
        <f t="shared" si="18"/>
        <v>1</v>
      </c>
    </row>
    <row r="90" spans="6:16" x14ac:dyDescent="0.25">
      <c r="F90">
        <v>88</v>
      </c>
      <c r="G90">
        <v>1</v>
      </c>
      <c r="H90">
        <v>58</v>
      </c>
      <c r="I90">
        <v>1</v>
      </c>
      <c r="J90">
        <f t="shared" si="14"/>
        <v>1.1239728740811561</v>
      </c>
      <c r="K90">
        <f t="shared" si="13"/>
        <v>0.75472490897172517</v>
      </c>
      <c r="L90">
        <f t="shared" si="15"/>
        <v>0.7547248999717252</v>
      </c>
      <c r="M90">
        <f t="shared" si="16"/>
        <v>1</v>
      </c>
      <c r="N90">
        <f t="shared" si="17"/>
        <v>0.75472490897172517</v>
      </c>
      <c r="O90">
        <f t="shared" si="18"/>
        <v>0.7547248999717252</v>
      </c>
      <c r="P90">
        <f t="shared" si="18"/>
        <v>1</v>
      </c>
    </row>
    <row r="91" spans="6:16" x14ac:dyDescent="0.25">
      <c r="F91">
        <v>89</v>
      </c>
      <c r="G91">
        <v>1</v>
      </c>
      <c r="H91">
        <v>59</v>
      </c>
      <c r="I91">
        <v>1</v>
      </c>
      <c r="J91">
        <f t="shared" si="14"/>
        <v>1.234894016288056</v>
      </c>
      <c r="K91">
        <f t="shared" si="13"/>
        <v>0.77467400265171826</v>
      </c>
      <c r="L91">
        <f t="shared" si="15"/>
        <v>0.77467399355171829</v>
      </c>
      <c r="M91">
        <f t="shared" si="16"/>
        <v>1</v>
      </c>
      <c r="N91">
        <f t="shared" si="17"/>
        <v>0.77467400265171826</v>
      </c>
      <c r="O91">
        <f t="shared" si="18"/>
        <v>0.77467399355171829</v>
      </c>
      <c r="P91">
        <f t="shared" si="18"/>
        <v>1</v>
      </c>
    </row>
    <row r="92" spans="6:16" x14ac:dyDescent="0.25">
      <c r="F92">
        <v>90</v>
      </c>
      <c r="G92">
        <v>1</v>
      </c>
      <c r="H92">
        <v>59</v>
      </c>
      <c r="I92">
        <v>1</v>
      </c>
      <c r="J92">
        <f t="shared" si="14"/>
        <v>1.234894016288056</v>
      </c>
      <c r="K92">
        <f t="shared" si="13"/>
        <v>0.77467400275171827</v>
      </c>
      <c r="L92">
        <f t="shared" si="15"/>
        <v>0.77467399355171829</v>
      </c>
      <c r="M92">
        <f t="shared" si="16"/>
        <v>1</v>
      </c>
      <c r="N92">
        <f t="shared" si="17"/>
        <v>0.77467400275171827</v>
      </c>
      <c r="O92">
        <f t="shared" si="18"/>
        <v>0.77467399355171829</v>
      </c>
      <c r="P92">
        <f t="shared" si="18"/>
        <v>1</v>
      </c>
    </row>
    <row r="93" spans="6:16" x14ac:dyDescent="0.25">
      <c r="F93">
        <v>91</v>
      </c>
      <c r="G93">
        <v>1</v>
      </c>
      <c r="H93">
        <v>60</v>
      </c>
      <c r="I93">
        <v>0</v>
      </c>
      <c r="J93">
        <f t="shared" si="14"/>
        <v>1.3458151584949567</v>
      </c>
      <c r="K93">
        <f t="shared" si="13"/>
        <v>0.79344462495528834</v>
      </c>
      <c r="L93">
        <f t="shared" si="15"/>
        <v>0.79344461565528834</v>
      </c>
      <c r="M93">
        <f t="shared" si="16"/>
        <v>0</v>
      </c>
      <c r="N93">
        <f t="shared" si="17"/>
        <v>0.79344462495528834</v>
      </c>
      <c r="O93">
        <f t="shared" si="18"/>
        <v>0.79344461565528834</v>
      </c>
      <c r="P93">
        <f t="shared" si="18"/>
        <v>0</v>
      </c>
    </row>
    <row r="94" spans="6:16" x14ac:dyDescent="0.25">
      <c r="F94">
        <v>92</v>
      </c>
      <c r="G94">
        <v>1</v>
      </c>
      <c r="H94">
        <v>60</v>
      </c>
      <c r="I94">
        <v>1</v>
      </c>
      <c r="J94">
        <f t="shared" si="14"/>
        <v>1.3458151584949567</v>
      </c>
      <c r="K94">
        <f t="shared" si="13"/>
        <v>0.79344462505528834</v>
      </c>
      <c r="L94">
        <f t="shared" si="15"/>
        <v>0.79344461565528834</v>
      </c>
      <c r="M94">
        <f t="shared" si="16"/>
        <v>1</v>
      </c>
      <c r="N94">
        <f t="shared" si="17"/>
        <v>0.79344462505528834</v>
      </c>
      <c r="O94">
        <f t="shared" si="18"/>
        <v>0.79344461565528834</v>
      </c>
      <c r="P94">
        <f t="shared" si="18"/>
        <v>1</v>
      </c>
    </row>
    <row r="95" spans="6:16" x14ac:dyDescent="0.25">
      <c r="F95">
        <v>93</v>
      </c>
      <c r="G95">
        <v>1</v>
      </c>
      <c r="H95">
        <v>61</v>
      </c>
      <c r="I95">
        <v>1</v>
      </c>
      <c r="J95">
        <f t="shared" si="14"/>
        <v>1.4567363007018566</v>
      </c>
      <c r="K95">
        <f t="shared" si="13"/>
        <v>0.81103300238096931</v>
      </c>
      <c r="L95">
        <f t="shared" si="15"/>
        <v>0.81103299288096931</v>
      </c>
      <c r="M95">
        <f t="shared" si="16"/>
        <v>1</v>
      </c>
      <c r="N95">
        <f t="shared" si="17"/>
        <v>0.81103300238096931</v>
      </c>
      <c r="O95">
        <f t="shared" si="18"/>
        <v>0.81103299288096931</v>
      </c>
      <c r="P95">
        <f t="shared" si="18"/>
        <v>1</v>
      </c>
    </row>
    <row r="96" spans="6:16" x14ac:dyDescent="0.25">
      <c r="F96">
        <v>94</v>
      </c>
      <c r="G96">
        <v>1</v>
      </c>
      <c r="H96">
        <v>62</v>
      </c>
      <c r="I96">
        <v>1</v>
      </c>
      <c r="J96">
        <f t="shared" si="14"/>
        <v>1.5676574429087564</v>
      </c>
      <c r="K96">
        <f t="shared" si="13"/>
        <v>0.82744941136391514</v>
      </c>
      <c r="L96">
        <f t="shared" si="15"/>
        <v>0.82744940176391513</v>
      </c>
      <c r="M96">
        <f t="shared" si="16"/>
        <v>1</v>
      </c>
      <c r="N96">
        <f t="shared" si="17"/>
        <v>0.82744941136391514</v>
      </c>
      <c r="O96">
        <f t="shared" si="18"/>
        <v>0.82744940176391513</v>
      </c>
      <c r="P96">
        <f t="shared" si="18"/>
        <v>1</v>
      </c>
    </row>
    <row r="97" spans="6:16" x14ac:dyDescent="0.25">
      <c r="F97">
        <v>95</v>
      </c>
      <c r="G97">
        <v>1</v>
      </c>
      <c r="H97">
        <v>62</v>
      </c>
      <c r="I97">
        <v>1</v>
      </c>
      <c r="J97">
        <f t="shared" si="14"/>
        <v>1.5676574429087564</v>
      </c>
      <c r="K97">
        <f t="shared" si="13"/>
        <v>0.82744941146391515</v>
      </c>
      <c r="L97">
        <f t="shared" si="15"/>
        <v>0.82744940176391513</v>
      </c>
      <c r="M97">
        <f t="shared" si="16"/>
        <v>1</v>
      </c>
      <c r="N97">
        <f t="shared" si="17"/>
        <v>0.82744941146391515</v>
      </c>
      <c r="O97">
        <f t="shared" si="18"/>
        <v>0.82744940176391513</v>
      </c>
      <c r="P97">
        <f t="shared" si="18"/>
        <v>1</v>
      </c>
    </row>
    <row r="98" spans="6:16" x14ac:dyDescent="0.25">
      <c r="F98">
        <v>96</v>
      </c>
      <c r="G98">
        <v>1</v>
      </c>
      <c r="H98">
        <v>63</v>
      </c>
      <c r="I98">
        <v>1</v>
      </c>
      <c r="J98">
        <f t="shared" si="14"/>
        <v>1.6785785851156572</v>
      </c>
      <c r="K98">
        <f t="shared" si="13"/>
        <v>0.84271623040268451</v>
      </c>
      <c r="L98">
        <f t="shared" si="15"/>
        <v>0.84271622060268447</v>
      </c>
      <c r="M98">
        <f t="shared" si="16"/>
        <v>1</v>
      </c>
      <c r="N98">
        <f t="shared" si="17"/>
        <v>0.84271623040268451</v>
      </c>
      <c r="O98">
        <f t="shared" si="18"/>
        <v>0.84271622060268447</v>
      </c>
      <c r="P98">
        <f t="shared" si="18"/>
        <v>1</v>
      </c>
    </row>
    <row r="99" spans="6:16" x14ac:dyDescent="0.25">
      <c r="F99">
        <v>97</v>
      </c>
      <c r="G99">
        <v>1</v>
      </c>
      <c r="H99">
        <v>64</v>
      </c>
      <c r="I99">
        <v>0</v>
      </c>
      <c r="J99">
        <f t="shared" si="14"/>
        <v>1.789499727322557</v>
      </c>
      <c r="K99">
        <f t="shared" ref="K99:K102" si="19">L99+0.0000000001*ROW(L99)</f>
        <v>0.8568659405765372</v>
      </c>
      <c r="L99">
        <f t="shared" si="15"/>
        <v>0.85686593067653716</v>
      </c>
      <c r="M99">
        <f t="shared" si="16"/>
        <v>0</v>
      </c>
      <c r="N99">
        <f t="shared" si="17"/>
        <v>0.8568659405765372</v>
      </c>
      <c r="O99">
        <f t="shared" si="18"/>
        <v>0.85686593067653716</v>
      </c>
      <c r="P99">
        <f t="shared" si="18"/>
        <v>0</v>
      </c>
    </row>
    <row r="100" spans="6:16" x14ac:dyDescent="0.25">
      <c r="F100">
        <v>98</v>
      </c>
      <c r="G100">
        <v>1</v>
      </c>
      <c r="H100">
        <v>64</v>
      </c>
      <c r="I100">
        <v>1</v>
      </c>
      <c r="J100">
        <f t="shared" si="14"/>
        <v>1.789499727322557</v>
      </c>
      <c r="K100">
        <f t="shared" si="19"/>
        <v>0.85686594067653721</v>
      </c>
      <c r="L100">
        <f t="shared" si="15"/>
        <v>0.85686593067653716</v>
      </c>
      <c r="M100">
        <f t="shared" si="16"/>
        <v>1</v>
      </c>
      <c r="N100">
        <f t="shared" si="17"/>
        <v>0.85686594067653721</v>
      </c>
      <c r="O100">
        <f t="shared" si="18"/>
        <v>0.85686593067653716</v>
      </c>
      <c r="P100">
        <f t="shared" si="18"/>
        <v>1</v>
      </c>
    </row>
    <row r="101" spans="6:16" x14ac:dyDescent="0.25">
      <c r="F101">
        <v>99</v>
      </c>
      <c r="G101">
        <v>1</v>
      </c>
      <c r="H101">
        <v>65</v>
      </c>
      <c r="I101">
        <v>1</v>
      </c>
      <c r="J101">
        <f t="shared" si="14"/>
        <v>1.9004208695294569</v>
      </c>
      <c r="K101">
        <f t="shared" si="19"/>
        <v>0.86993916244441971</v>
      </c>
      <c r="L101">
        <f t="shared" si="15"/>
        <v>0.86993915234441976</v>
      </c>
      <c r="M101">
        <f t="shared" si="16"/>
        <v>1</v>
      </c>
      <c r="N101">
        <f t="shared" si="17"/>
        <v>0.86993916244441971</v>
      </c>
      <c r="O101">
        <f t="shared" si="18"/>
        <v>0.86993915234441976</v>
      </c>
      <c r="P101">
        <f t="shared" si="18"/>
        <v>1</v>
      </c>
    </row>
    <row r="102" spans="6:16" x14ac:dyDescent="0.25">
      <c r="F102">
        <v>100</v>
      </c>
      <c r="G102">
        <v>1</v>
      </c>
      <c r="H102">
        <v>69</v>
      </c>
      <c r="I102">
        <v>1</v>
      </c>
      <c r="J102">
        <f t="shared" si="14"/>
        <v>2.3441054383570581</v>
      </c>
      <c r="K102">
        <f t="shared" si="19"/>
        <v>0.9124645647641535</v>
      </c>
      <c r="L102">
        <f t="shared" si="15"/>
        <v>0.91246455456415354</v>
      </c>
      <c r="M102">
        <f t="shared" si="16"/>
        <v>1</v>
      </c>
      <c r="N102">
        <f t="shared" si="17"/>
        <v>0.9124645647641535</v>
      </c>
      <c r="O102">
        <f t="shared" si="18"/>
        <v>0.91246455456415354</v>
      </c>
      <c r="P102">
        <f t="shared" si="18"/>
        <v>1</v>
      </c>
    </row>
  </sheetData>
  <sortState ref="P2:Q101">
    <sortCondition ref="P2"/>
  </sortState>
  <mergeCells count="1">
    <mergeCell ref="R42:V49"/>
  </mergeCells>
  <hyperlinks>
    <hyperlink ref="R22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Testo</vt:lpstr>
      <vt:lpstr>Dati</vt:lpstr>
      <vt:lpstr>X</vt:lpstr>
      <vt:lpstr>y</vt:lpstr>
    </vt:vector>
  </TitlesOfParts>
  <Company>Deloitte &amp; Touche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Rankin, Chad</dc:creator>
  <cp:lastModifiedBy>Marco Riani</cp:lastModifiedBy>
  <dcterms:created xsi:type="dcterms:W3CDTF">2006-07-24T16:46:35Z</dcterms:created>
  <dcterms:modified xsi:type="dcterms:W3CDTF">2016-04-27T22:48:26Z</dcterms:modified>
</cp:coreProperties>
</file>