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coAW\D\Myweb\DMM\inputfiles\"/>
    </mc:Choice>
  </mc:AlternateContent>
  <bookViews>
    <workbookView xWindow="480" yWindow="72" windowWidth="17148" windowHeight="10248"/>
  </bookViews>
  <sheets>
    <sheet name="Dati" sheetId="1" r:id="rId1"/>
    <sheet name="Testo_esercizio" sheetId="2" r:id="rId2"/>
  </sheets>
  <definedNames>
    <definedName name="x">Dati!$F$6:$F$305</definedName>
    <definedName name="Y">Dati!$G$6:$G$305</definedName>
  </definedNames>
  <calcPr calcId="162913"/>
</workbook>
</file>

<file path=xl/calcChain.xml><?xml version="1.0" encoding="utf-8"?>
<calcChain xmlns="http://schemas.openxmlformats.org/spreadsheetml/2006/main">
  <c r="J6" i="1" l="1"/>
  <c r="K6" i="1" s="1"/>
  <c r="J7" i="1"/>
  <c r="K7" i="1" s="1"/>
  <c r="J8" i="1"/>
  <c r="K8" i="1" s="1"/>
  <c r="J9" i="1"/>
  <c r="K9" i="1" s="1"/>
  <c r="J10" i="1"/>
  <c r="K10" i="1" s="1"/>
  <c r="J11" i="1"/>
  <c r="J12" i="1"/>
  <c r="K12" i="1" s="1"/>
  <c r="J13" i="1"/>
  <c r="K13" i="1" s="1"/>
  <c r="J14" i="1"/>
  <c r="K14" i="1" s="1"/>
  <c r="J15" i="1"/>
  <c r="K15" i="1" s="1"/>
  <c r="J16" i="1"/>
  <c r="K16" i="1" s="1"/>
  <c r="J17" i="1"/>
  <c r="K17" i="1" s="1"/>
  <c r="J18" i="1"/>
  <c r="K18" i="1" s="1"/>
  <c r="J19" i="1"/>
  <c r="K19" i="1" s="1"/>
  <c r="J20" i="1"/>
  <c r="K20" i="1" s="1"/>
  <c r="J21" i="1"/>
  <c r="K21" i="1" s="1"/>
  <c r="J22" i="1"/>
  <c r="K22" i="1" s="1"/>
  <c r="J23" i="1"/>
  <c r="K23" i="1" s="1"/>
  <c r="J24" i="1"/>
  <c r="K24" i="1" s="1"/>
  <c r="J25" i="1"/>
  <c r="K25" i="1" s="1"/>
  <c r="J26" i="1"/>
  <c r="K26" i="1" s="1"/>
  <c r="J27" i="1"/>
  <c r="K27" i="1" s="1"/>
  <c r="J28" i="1"/>
  <c r="K28" i="1" s="1"/>
  <c r="J29" i="1"/>
  <c r="K29" i="1" s="1"/>
  <c r="J30" i="1"/>
  <c r="K30" i="1" s="1"/>
  <c r="J31" i="1"/>
  <c r="K31" i="1" s="1"/>
  <c r="J32" i="1"/>
  <c r="K32" i="1" s="1"/>
  <c r="J33" i="1"/>
  <c r="K33" i="1" s="1"/>
  <c r="J34" i="1"/>
  <c r="K34" i="1" s="1"/>
  <c r="J35" i="1"/>
  <c r="K35" i="1" s="1"/>
  <c r="J36" i="1"/>
  <c r="K36" i="1" s="1"/>
  <c r="J37" i="1"/>
  <c r="K37" i="1" s="1"/>
  <c r="J38" i="1"/>
  <c r="K38" i="1" s="1"/>
  <c r="J39" i="1"/>
  <c r="K39" i="1" s="1"/>
  <c r="J40" i="1"/>
  <c r="K40" i="1" s="1"/>
  <c r="J41" i="1"/>
  <c r="K41" i="1" s="1"/>
  <c r="J42" i="1"/>
  <c r="K42" i="1" s="1"/>
  <c r="J43" i="1"/>
  <c r="K43" i="1" s="1"/>
  <c r="J44" i="1"/>
  <c r="K44" i="1" s="1"/>
  <c r="J45" i="1"/>
  <c r="K45" i="1" s="1"/>
  <c r="J46" i="1"/>
  <c r="K46" i="1" s="1"/>
  <c r="J47" i="1"/>
  <c r="K47" i="1" s="1"/>
  <c r="J48" i="1"/>
  <c r="K48" i="1" s="1"/>
  <c r="J49" i="1"/>
  <c r="K49" i="1" s="1"/>
  <c r="J50" i="1"/>
  <c r="K50" i="1" s="1"/>
  <c r="J51" i="1"/>
  <c r="K51" i="1" s="1"/>
  <c r="J52" i="1"/>
  <c r="K52" i="1" s="1"/>
  <c r="J53" i="1"/>
  <c r="K53" i="1" s="1"/>
  <c r="J54" i="1"/>
  <c r="K54" i="1" s="1"/>
  <c r="J55" i="1"/>
  <c r="K55" i="1" s="1"/>
  <c r="J56" i="1"/>
  <c r="K56" i="1" s="1"/>
  <c r="J57" i="1"/>
  <c r="K57" i="1" s="1"/>
  <c r="J58" i="1"/>
  <c r="K58" i="1" s="1"/>
  <c r="J59" i="1"/>
  <c r="K59" i="1" s="1"/>
  <c r="J60" i="1"/>
  <c r="K60" i="1" s="1"/>
  <c r="J61" i="1"/>
  <c r="K61" i="1" s="1"/>
  <c r="J62" i="1"/>
  <c r="K62" i="1" s="1"/>
  <c r="J63" i="1"/>
  <c r="K63" i="1" s="1"/>
  <c r="J64" i="1"/>
  <c r="K64" i="1" s="1"/>
  <c r="J65" i="1"/>
  <c r="K65" i="1" s="1"/>
  <c r="J66" i="1"/>
  <c r="K66" i="1" s="1"/>
  <c r="J67" i="1"/>
  <c r="K67" i="1" s="1"/>
  <c r="J68" i="1"/>
  <c r="K68" i="1" s="1"/>
  <c r="J69" i="1"/>
  <c r="K69" i="1" s="1"/>
  <c r="J70" i="1"/>
  <c r="K70" i="1" s="1"/>
  <c r="J71" i="1"/>
  <c r="K71" i="1" s="1"/>
  <c r="J72" i="1"/>
  <c r="K72" i="1" s="1"/>
  <c r="J73" i="1"/>
  <c r="K73" i="1" s="1"/>
  <c r="J74" i="1"/>
  <c r="K74" i="1" s="1"/>
  <c r="J75" i="1"/>
  <c r="K75" i="1" s="1"/>
  <c r="J76" i="1"/>
  <c r="K76" i="1" s="1"/>
  <c r="J77" i="1"/>
  <c r="K77" i="1" s="1"/>
  <c r="J78" i="1"/>
  <c r="K78" i="1" s="1"/>
  <c r="J79" i="1"/>
  <c r="K79" i="1" s="1"/>
  <c r="J80" i="1"/>
  <c r="K80" i="1" s="1"/>
  <c r="J81" i="1"/>
  <c r="K81" i="1" s="1"/>
  <c r="J82" i="1"/>
  <c r="K82" i="1" s="1"/>
  <c r="J83" i="1"/>
  <c r="K83" i="1" s="1"/>
  <c r="J84" i="1"/>
  <c r="K84" i="1" s="1"/>
  <c r="J85" i="1"/>
  <c r="K85" i="1" s="1"/>
  <c r="J86" i="1"/>
  <c r="K86" i="1" s="1"/>
  <c r="J87" i="1"/>
  <c r="K87" i="1" s="1"/>
  <c r="J88" i="1"/>
  <c r="K88" i="1" s="1"/>
  <c r="J89" i="1"/>
  <c r="K89" i="1" s="1"/>
  <c r="J90" i="1"/>
  <c r="K90" i="1" s="1"/>
  <c r="J91" i="1"/>
  <c r="K91" i="1" s="1"/>
  <c r="J92" i="1"/>
  <c r="K92" i="1" s="1"/>
  <c r="J93" i="1"/>
  <c r="K93" i="1" s="1"/>
  <c r="J94" i="1"/>
  <c r="K94" i="1" s="1"/>
  <c r="J95" i="1"/>
  <c r="K95" i="1" s="1"/>
  <c r="J96" i="1"/>
  <c r="K96" i="1" s="1"/>
  <c r="J97" i="1"/>
  <c r="K97" i="1" s="1"/>
  <c r="J98" i="1"/>
  <c r="K98" i="1" s="1"/>
  <c r="J99" i="1"/>
  <c r="K99" i="1" s="1"/>
  <c r="J100" i="1"/>
  <c r="K100" i="1" s="1"/>
  <c r="J101" i="1"/>
  <c r="K101" i="1" s="1"/>
  <c r="J102" i="1"/>
  <c r="K102" i="1" s="1"/>
  <c r="J103" i="1"/>
  <c r="K103" i="1" s="1"/>
  <c r="J104" i="1"/>
  <c r="K104" i="1" s="1"/>
  <c r="J105" i="1"/>
  <c r="K105" i="1" s="1"/>
  <c r="J106" i="1"/>
  <c r="K106" i="1" s="1"/>
  <c r="J107" i="1"/>
  <c r="K107" i="1" s="1"/>
  <c r="J108" i="1"/>
  <c r="K108" i="1" s="1"/>
  <c r="J109" i="1"/>
  <c r="K109" i="1" s="1"/>
  <c r="J110" i="1"/>
  <c r="K110" i="1" s="1"/>
  <c r="J111" i="1"/>
  <c r="K111" i="1" s="1"/>
  <c r="J112" i="1"/>
  <c r="K112" i="1" s="1"/>
  <c r="J113" i="1"/>
  <c r="K113" i="1" s="1"/>
  <c r="J114" i="1"/>
  <c r="K114" i="1" s="1"/>
  <c r="J115" i="1"/>
  <c r="K115" i="1" s="1"/>
  <c r="J116" i="1"/>
  <c r="K116" i="1" s="1"/>
  <c r="J117" i="1"/>
  <c r="K117" i="1" s="1"/>
  <c r="J118" i="1"/>
  <c r="K118" i="1" s="1"/>
  <c r="J119" i="1"/>
  <c r="K119" i="1" s="1"/>
  <c r="J120" i="1"/>
  <c r="K120" i="1" s="1"/>
  <c r="J121" i="1"/>
  <c r="K121" i="1" s="1"/>
  <c r="J122" i="1"/>
  <c r="K122" i="1" s="1"/>
  <c r="J123" i="1"/>
  <c r="K123" i="1" s="1"/>
  <c r="J124" i="1"/>
  <c r="K124" i="1" s="1"/>
  <c r="J125" i="1"/>
  <c r="K125" i="1" s="1"/>
  <c r="J126" i="1"/>
  <c r="K126" i="1" s="1"/>
  <c r="J127" i="1"/>
  <c r="K127" i="1" s="1"/>
  <c r="J128" i="1"/>
  <c r="K128" i="1" s="1"/>
  <c r="J129" i="1"/>
  <c r="K129" i="1" s="1"/>
  <c r="J130" i="1"/>
  <c r="K130" i="1" s="1"/>
  <c r="J131" i="1"/>
  <c r="K131" i="1" s="1"/>
  <c r="J132" i="1"/>
  <c r="K132" i="1" s="1"/>
  <c r="J133" i="1"/>
  <c r="K133" i="1" s="1"/>
  <c r="J134" i="1"/>
  <c r="K134" i="1" s="1"/>
  <c r="J135" i="1"/>
  <c r="K135" i="1" s="1"/>
  <c r="J136" i="1"/>
  <c r="K136" i="1" s="1"/>
  <c r="J137" i="1"/>
  <c r="K137" i="1" s="1"/>
  <c r="J138" i="1"/>
  <c r="K138" i="1" s="1"/>
  <c r="J139" i="1"/>
  <c r="K139" i="1" s="1"/>
  <c r="J140" i="1"/>
  <c r="K140" i="1" s="1"/>
  <c r="J141" i="1"/>
  <c r="K141" i="1" s="1"/>
  <c r="J142" i="1"/>
  <c r="K142" i="1" s="1"/>
  <c r="J143" i="1"/>
  <c r="K143" i="1" s="1"/>
  <c r="J144" i="1"/>
  <c r="K144" i="1" s="1"/>
  <c r="J145" i="1"/>
  <c r="K145" i="1" s="1"/>
  <c r="J146" i="1"/>
  <c r="K146" i="1" s="1"/>
  <c r="J147" i="1"/>
  <c r="K147" i="1" s="1"/>
  <c r="J148" i="1"/>
  <c r="K148" i="1" s="1"/>
  <c r="J149" i="1"/>
  <c r="K149" i="1" s="1"/>
  <c r="J150" i="1"/>
  <c r="K150" i="1" s="1"/>
  <c r="J151" i="1"/>
  <c r="K151" i="1" s="1"/>
  <c r="J152" i="1"/>
  <c r="K152" i="1" s="1"/>
  <c r="J153" i="1"/>
  <c r="K153" i="1" s="1"/>
  <c r="J154" i="1"/>
  <c r="K154" i="1" s="1"/>
  <c r="J155" i="1"/>
  <c r="K155" i="1" s="1"/>
  <c r="J156" i="1"/>
  <c r="K156" i="1" s="1"/>
  <c r="J157" i="1"/>
  <c r="K157" i="1" s="1"/>
  <c r="J158" i="1"/>
  <c r="K158" i="1" s="1"/>
  <c r="J159" i="1"/>
  <c r="K159" i="1" s="1"/>
  <c r="J160" i="1"/>
  <c r="K160" i="1" s="1"/>
  <c r="J161" i="1"/>
  <c r="K161" i="1" s="1"/>
  <c r="J162" i="1"/>
  <c r="K162" i="1" s="1"/>
  <c r="J163" i="1"/>
  <c r="K163" i="1" s="1"/>
  <c r="J164" i="1"/>
  <c r="K164" i="1" s="1"/>
  <c r="J165" i="1"/>
  <c r="K165" i="1" s="1"/>
  <c r="J166" i="1"/>
  <c r="K166" i="1" s="1"/>
  <c r="J167" i="1"/>
  <c r="K167" i="1" s="1"/>
  <c r="J168" i="1"/>
  <c r="K168" i="1" s="1"/>
  <c r="J169" i="1"/>
  <c r="K169" i="1" s="1"/>
  <c r="J170" i="1"/>
  <c r="K170" i="1" s="1"/>
  <c r="J171" i="1"/>
  <c r="K171" i="1" s="1"/>
  <c r="J172" i="1"/>
  <c r="K172" i="1" s="1"/>
  <c r="J173" i="1"/>
  <c r="K173" i="1" s="1"/>
  <c r="J174" i="1"/>
  <c r="K174" i="1" s="1"/>
  <c r="J175" i="1"/>
  <c r="K175" i="1" s="1"/>
  <c r="J176" i="1"/>
  <c r="K176" i="1" s="1"/>
  <c r="J177" i="1"/>
  <c r="K177" i="1" s="1"/>
  <c r="J178" i="1"/>
  <c r="K178" i="1" s="1"/>
  <c r="J179" i="1"/>
  <c r="K179" i="1" s="1"/>
  <c r="J180" i="1"/>
  <c r="K180" i="1" s="1"/>
  <c r="J181" i="1"/>
  <c r="K181" i="1" s="1"/>
  <c r="J182" i="1"/>
  <c r="K182" i="1" s="1"/>
  <c r="J183" i="1"/>
  <c r="K183" i="1" s="1"/>
  <c r="J184" i="1"/>
  <c r="K184" i="1" s="1"/>
  <c r="J185" i="1"/>
  <c r="K185" i="1" s="1"/>
  <c r="J186" i="1"/>
  <c r="K186" i="1" s="1"/>
  <c r="J187" i="1"/>
  <c r="K187" i="1" s="1"/>
  <c r="J188" i="1"/>
  <c r="K188" i="1" s="1"/>
  <c r="J189" i="1"/>
  <c r="K189" i="1" s="1"/>
  <c r="J190" i="1"/>
  <c r="K190" i="1" s="1"/>
  <c r="J191" i="1"/>
  <c r="K191" i="1" s="1"/>
  <c r="J192" i="1"/>
  <c r="K192" i="1" s="1"/>
  <c r="J193" i="1"/>
  <c r="K193" i="1" s="1"/>
  <c r="J194" i="1"/>
  <c r="J195" i="1"/>
  <c r="K195" i="1" s="1"/>
  <c r="J196" i="1"/>
  <c r="K196" i="1" s="1"/>
  <c r="J197" i="1"/>
  <c r="K197" i="1"/>
  <c r="J198" i="1"/>
  <c r="K198" i="1"/>
  <c r="J199" i="1"/>
  <c r="K199" i="1" s="1"/>
  <c r="J200" i="1"/>
  <c r="K200" i="1" s="1"/>
  <c r="J201" i="1"/>
  <c r="K201" i="1"/>
  <c r="J202" i="1"/>
  <c r="K202" i="1"/>
  <c r="J203" i="1"/>
  <c r="K203" i="1" s="1"/>
  <c r="J204" i="1"/>
  <c r="K204" i="1" s="1"/>
  <c r="J205" i="1"/>
  <c r="K205" i="1" s="1"/>
  <c r="J206" i="1"/>
  <c r="K206" i="1"/>
  <c r="J207" i="1"/>
  <c r="K207" i="1" s="1"/>
  <c r="J208" i="1"/>
  <c r="K208" i="1" s="1"/>
  <c r="J209" i="1"/>
  <c r="K209" i="1" s="1"/>
  <c r="J210" i="1"/>
  <c r="K210" i="1" s="1"/>
  <c r="J211" i="1"/>
  <c r="K211" i="1" s="1"/>
  <c r="J212" i="1"/>
  <c r="K212" i="1"/>
  <c r="J213" i="1"/>
  <c r="K213" i="1" s="1"/>
  <c r="J214" i="1"/>
  <c r="K214" i="1" s="1"/>
  <c r="J215" i="1"/>
  <c r="K215" i="1" s="1"/>
  <c r="J216" i="1"/>
  <c r="K216" i="1" s="1"/>
  <c r="J217" i="1"/>
  <c r="K217" i="1"/>
  <c r="J218" i="1"/>
  <c r="K218" i="1" s="1"/>
  <c r="J219" i="1"/>
  <c r="K219" i="1" s="1"/>
  <c r="J220" i="1"/>
  <c r="K220" i="1"/>
  <c r="J221" i="1"/>
  <c r="K221" i="1"/>
  <c r="J222" i="1"/>
  <c r="K222" i="1" s="1"/>
  <c r="J223" i="1"/>
  <c r="K223" i="1" s="1"/>
  <c r="J224" i="1"/>
  <c r="K224" i="1" s="1"/>
  <c r="J225" i="1"/>
  <c r="K225" i="1" s="1"/>
  <c r="J226" i="1"/>
  <c r="K226" i="1" s="1"/>
  <c r="J227" i="1"/>
  <c r="K227" i="1" s="1"/>
  <c r="J228" i="1"/>
  <c r="K228" i="1" s="1"/>
  <c r="J229" i="1"/>
  <c r="K229" i="1"/>
  <c r="J230" i="1"/>
  <c r="K230" i="1"/>
  <c r="J231" i="1"/>
  <c r="K231" i="1" s="1"/>
  <c r="J232" i="1"/>
  <c r="K232" i="1" s="1"/>
  <c r="J233" i="1"/>
  <c r="K233" i="1" s="1"/>
  <c r="J234" i="1"/>
  <c r="K234" i="1" s="1"/>
  <c r="J235" i="1"/>
  <c r="K235" i="1" s="1"/>
  <c r="J236" i="1"/>
  <c r="K236" i="1" s="1"/>
  <c r="J237" i="1"/>
  <c r="K237" i="1" s="1"/>
  <c r="J238" i="1"/>
  <c r="K238" i="1"/>
  <c r="J239" i="1"/>
  <c r="K239" i="1" s="1"/>
  <c r="J240" i="1"/>
  <c r="K240" i="1"/>
  <c r="J241" i="1"/>
  <c r="K241" i="1" s="1"/>
  <c r="J242" i="1"/>
  <c r="K242" i="1" s="1"/>
  <c r="J243" i="1"/>
  <c r="K243" i="1" s="1"/>
  <c r="J244" i="1"/>
  <c r="K244" i="1"/>
  <c r="J245" i="1"/>
  <c r="K245" i="1" s="1"/>
  <c r="J246" i="1"/>
  <c r="K246" i="1" s="1"/>
  <c r="J247" i="1"/>
  <c r="K247" i="1" s="1"/>
  <c r="J248" i="1"/>
  <c r="K248" i="1" s="1"/>
  <c r="J249" i="1"/>
  <c r="K249" i="1" s="1"/>
  <c r="J250" i="1"/>
  <c r="K250" i="1" s="1"/>
  <c r="J251" i="1"/>
  <c r="K251" i="1" s="1"/>
  <c r="J252" i="1"/>
  <c r="K252" i="1"/>
  <c r="J253" i="1"/>
  <c r="K253" i="1"/>
  <c r="J254" i="1"/>
  <c r="K254" i="1" s="1"/>
  <c r="J255" i="1"/>
  <c r="K255" i="1" s="1"/>
  <c r="J256" i="1"/>
  <c r="K256" i="1" s="1"/>
  <c r="J257" i="1"/>
  <c r="K257" i="1" s="1"/>
  <c r="J258" i="1"/>
  <c r="K258" i="1" s="1"/>
  <c r="J259" i="1"/>
  <c r="K259" i="1" s="1"/>
  <c r="J260" i="1"/>
  <c r="K260" i="1" s="1"/>
  <c r="J261" i="1"/>
  <c r="K261" i="1"/>
  <c r="J262" i="1"/>
  <c r="K262" i="1"/>
  <c r="J263" i="1"/>
  <c r="K263" i="1" s="1"/>
  <c r="J264" i="1"/>
  <c r="K264" i="1" s="1"/>
  <c r="J265" i="1"/>
  <c r="K265" i="1" s="1"/>
  <c r="J266" i="1"/>
  <c r="K266" i="1" s="1"/>
  <c r="J267" i="1"/>
  <c r="K267" i="1" s="1"/>
  <c r="J268" i="1"/>
  <c r="K268" i="1" s="1"/>
  <c r="J269" i="1"/>
  <c r="K269" i="1" s="1"/>
  <c r="J270" i="1"/>
  <c r="K270" i="1"/>
  <c r="J271" i="1"/>
  <c r="K271" i="1" s="1"/>
  <c r="J272" i="1"/>
  <c r="K272" i="1"/>
  <c r="J273" i="1"/>
  <c r="K273" i="1" s="1"/>
  <c r="J274" i="1"/>
  <c r="K274" i="1"/>
  <c r="J275" i="1"/>
  <c r="K275" i="1" s="1"/>
  <c r="J276" i="1"/>
  <c r="K276" i="1"/>
  <c r="J277" i="1"/>
  <c r="K277" i="1" s="1"/>
  <c r="J278" i="1"/>
  <c r="K278" i="1" s="1"/>
  <c r="J279" i="1"/>
  <c r="K279" i="1" s="1"/>
  <c r="J280" i="1"/>
  <c r="K280" i="1" s="1"/>
  <c r="J281" i="1"/>
  <c r="K281" i="1" s="1"/>
  <c r="J282" i="1"/>
  <c r="K282" i="1" s="1"/>
  <c r="J283" i="1"/>
  <c r="K283" i="1" s="1"/>
  <c r="J284" i="1"/>
  <c r="K284" i="1"/>
  <c r="J285" i="1"/>
  <c r="K285" i="1"/>
  <c r="J286" i="1"/>
  <c r="K286" i="1" s="1"/>
  <c r="J287" i="1"/>
  <c r="K287" i="1" s="1"/>
  <c r="J288" i="1"/>
  <c r="K288" i="1"/>
  <c r="J289" i="1"/>
  <c r="K289" i="1" s="1"/>
  <c r="J290" i="1"/>
  <c r="K290" i="1" s="1"/>
  <c r="J291" i="1"/>
  <c r="K291" i="1" s="1"/>
  <c r="J292" i="1"/>
  <c r="K292" i="1" s="1"/>
  <c r="J293" i="1"/>
  <c r="K293" i="1"/>
  <c r="J294" i="1"/>
  <c r="K294" i="1"/>
  <c r="J295" i="1"/>
  <c r="K295" i="1" s="1"/>
  <c r="J296" i="1"/>
  <c r="K296" i="1" s="1"/>
  <c r="J297" i="1"/>
  <c r="K297" i="1"/>
  <c r="J298" i="1"/>
  <c r="K298" i="1" s="1"/>
  <c r="J299" i="1"/>
  <c r="K299" i="1" s="1"/>
  <c r="J300" i="1"/>
  <c r="K300" i="1"/>
  <c r="J301" i="1"/>
  <c r="K301" i="1" s="1"/>
  <c r="J302" i="1"/>
  <c r="K302" i="1"/>
  <c r="J303" i="1"/>
  <c r="K303" i="1" s="1"/>
  <c r="J304" i="1"/>
  <c r="K304" i="1" s="1"/>
  <c r="J305" i="1"/>
  <c r="K305" i="1"/>
  <c r="B9" i="1" a="1"/>
  <c r="H267" i="1"/>
  <c r="H86" i="1"/>
  <c r="H157" i="1"/>
  <c r="I157" i="1" s="1"/>
  <c r="M245" i="1" s="1"/>
  <c r="H158" i="1"/>
  <c r="I158" i="1" s="1"/>
  <c r="M259" i="1" s="1"/>
  <c r="H294" i="1"/>
  <c r="I294" i="1" s="1"/>
  <c r="M275" i="1" s="1"/>
  <c r="B9" i="1"/>
  <c r="C9" i="1"/>
  <c r="H222" i="1" s="1"/>
  <c r="B10" i="1"/>
  <c r="C10" i="1"/>
  <c r="B11" i="1"/>
  <c r="C11" i="1"/>
  <c r="B12" i="1"/>
  <c r="C12" i="1"/>
  <c r="B13" i="1"/>
  <c r="C13" i="1"/>
  <c r="L43" i="1" l="1"/>
  <c r="I222" i="1"/>
  <c r="M43" i="1" s="1"/>
  <c r="L275" i="1"/>
  <c r="H162" i="1"/>
  <c r="L259" i="1"/>
  <c r="H301" i="1"/>
  <c r="L245" i="1"/>
  <c r="H270" i="1"/>
  <c r="L195" i="1"/>
  <c r="I86" i="1"/>
  <c r="M195" i="1" s="1"/>
  <c r="H68" i="1"/>
  <c r="H11" i="1"/>
  <c r="H217" i="1"/>
  <c r="H258" i="1"/>
  <c r="H25" i="1"/>
  <c r="H224" i="1"/>
  <c r="H231" i="1"/>
  <c r="H216" i="1"/>
  <c r="H59" i="1"/>
  <c r="H122" i="1"/>
  <c r="H50" i="1"/>
  <c r="H106" i="1"/>
  <c r="H284" i="1"/>
  <c r="H22" i="1"/>
  <c r="H113" i="1"/>
  <c r="H232" i="1"/>
  <c r="H257" i="1"/>
  <c r="H234" i="1"/>
  <c r="H291" i="1"/>
  <c r="H198" i="1"/>
  <c r="H137" i="1"/>
  <c r="H185" i="1"/>
  <c r="H186" i="1"/>
  <c r="H26" i="1"/>
  <c r="H190" i="1"/>
  <c r="H45" i="1"/>
  <c r="H192" i="1"/>
  <c r="H81" i="1"/>
  <c r="H93" i="1"/>
  <c r="H44" i="1"/>
  <c r="H135" i="1"/>
  <c r="H14" i="1"/>
  <c r="L135" i="1"/>
  <c r="I267" i="1"/>
  <c r="M135" i="1" s="1"/>
  <c r="H159" i="1"/>
  <c r="H235" i="1"/>
  <c r="H51" i="1"/>
  <c r="H255" i="1"/>
  <c r="H173" i="1"/>
  <c r="H143" i="1"/>
  <c r="H140" i="1"/>
  <c r="H123" i="1"/>
  <c r="H23" i="1"/>
  <c r="H105" i="1"/>
  <c r="H121" i="1"/>
  <c r="H34" i="1"/>
  <c r="H43" i="1"/>
  <c r="H237" i="1"/>
  <c r="H210" i="1"/>
  <c r="H302" i="1"/>
  <c r="H288" i="1"/>
  <c r="H303" i="1"/>
  <c r="H180" i="1"/>
  <c r="H85" i="1"/>
  <c r="H271" i="1"/>
  <c r="H41" i="1"/>
  <c r="H154" i="1"/>
  <c r="H218" i="1"/>
  <c r="H82" i="1"/>
  <c r="H32" i="1"/>
  <c r="H260" i="1"/>
  <c r="H213" i="1"/>
  <c r="H7" i="1"/>
  <c r="H163" i="1"/>
  <c r="H200" i="1"/>
  <c r="H37" i="1"/>
  <c r="H134" i="1"/>
  <c r="H227" i="1"/>
  <c r="H183" i="1"/>
  <c r="H272" i="1"/>
  <c r="H96" i="1"/>
  <c r="H281" i="1"/>
  <c r="H262" i="1"/>
  <c r="H166" i="1"/>
  <c r="H66" i="1"/>
  <c r="H203" i="1"/>
  <c r="H145" i="1"/>
  <c r="H287" i="1"/>
  <c r="H279" i="1"/>
  <c r="H100" i="1"/>
  <c r="H239" i="1"/>
  <c r="H225" i="1"/>
  <c r="H71" i="1"/>
  <c r="H74" i="1"/>
  <c r="H229" i="1"/>
  <c r="H233" i="1"/>
  <c r="H83" i="1"/>
  <c r="H169" i="1"/>
  <c r="H65" i="1"/>
  <c r="H84" i="1"/>
  <c r="H58" i="1"/>
  <c r="H142" i="1"/>
  <c r="H256" i="1"/>
  <c r="H280" i="1"/>
  <c r="H61" i="1"/>
  <c r="H305" i="1"/>
  <c r="H292" i="1"/>
  <c r="H230" i="1"/>
  <c r="H115" i="1"/>
  <c r="H95" i="1"/>
  <c r="H94" i="1"/>
  <c r="H148" i="1"/>
  <c r="H244" i="1"/>
  <c r="H273" i="1"/>
  <c r="H295" i="1"/>
  <c r="H195" i="1"/>
  <c r="H290" i="1"/>
  <c r="H109" i="1"/>
  <c r="H228" i="1"/>
  <c r="H238" i="1"/>
  <c r="H131" i="1"/>
  <c r="H138" i="1"/>
  <c r="H240" i="1"/>
  <c r="H15" i="1"/>
  <c r="H247" i="1"/>
  <c r="H174" i="1"/>
  <c r="H90" i="1"/>
  <c r="H132" i="1"/>
  <c r="H147" i="1"/>
  <c r="H265" i="1"/>
  <c r="H69" i="1"/>
  <c r="H124" i="1"/>
  <c r="H164" i="1"/>
  <c r="H205" i="1"/>
  <c r="H289" i="1"/>
  <c r="H27" i="1"/>
  <c r="H241" i="1"/>
  <c r="H101" i="1"/>
  <c r="H264" i="1"/>
  <c r="H165" i="1"/>
  <c r="H176" i="1"/>
  <c r="H299" i="1"/>
  <c r="H269" i="1"/>
  <c r="H73" i="1"/>
  <c r="H6" i="1"/>
  <c r="H160" i="1"/>
  <c r="H144" i="1"/>
  <c r="H31" i="1"/>
  <c r="H304" i="1"/>
  <c r="H298" i="1"/>
  <c r="H177" i="1"/>
  <c r="H266" i="1"/>
  <c r="H38" i="1"/>
  <c r="H21" i="1"/>
  <c r="H118" i="1"/>
  <c r="H20" i="1"/>
  <c r="H127" i="1"/>
  <c r="H189" i="1"/>
  <c r="H63" i="1"/>
  <c r="H99" i="1"/>
  <c r="H285" i="1"/>
  <c r="H206" i="1"/>
  <c r="H8" i="1"/>
  <c r="H129" i="1"/>
  <c r="H263" i="1"/>
  <c r="H108" i="1"/>
  <c r="H102" i="1"/>
  <c r="H79" i="1"/>
  <c r="H136" i="1"/>
  <c r="H9" i="1"/>
  <c r="H139" i="1"/>
  <c r="H125" i="1"/>
  <c r="H191" i="1"/>
  <c r="H215" i="1"/>
  <c r="H39" i="1"/>
  <c r="H91" i="1"/>
  <c r="H67" i="1"/>
  <c r="H10" i="1"/>
  <c r="H277" i="1"/>
  <c r="H214" i="1"/>
  <c r="H107" i="1"/>
  <c r="H212" i="1"/>
  <c r="H254" i="1"/>
  <c r="H36" i="1"/>
  <c r="H35" i="1"/>
  <c r="H283" i="1"/>
  <c r="H13" i="1"/>
  <c r="H187" i="1"/>
  <c r="H111" i="1"/>
  <c r="H300" i="1"/>
  <c r="H249" i="1"/>
  <c r="H64" i="1"/>
  <c r="H104" i="1"/>
  <c r="H103" i="1"/>
  <c r="H97" i="1"/>
  <c r="H87" i="1"/>
  <c r="H89" i="1"/>
  <c r="H194" i="1"/>
  <c r="H245" i="1"/>
  <c r="H80" i="1"/>
  <c r="H293" i="1"/>
  <c r="H152" i="1"/>
  <c r="H208" i="1"/>
  <c r="H296" i="1"/>
  <c r="H126" i="1"/>
  <c r="H219" i="1"/>
  <c r="H120" i="1"/>
  <c r="H16" i="1"/>
  <c r="H193" i="1"/>
  <c r="H261" i="1"/>
  <c r="H141" i="1"/>
  <c r="H112" i="1"/>
  <c r="H92" i="1"/>
  <c r="H156" i="1"/>
  <c r="H76" i="1"/>
  <c r="H220" i="1"/>
  <c r="H57" i="1"/>
  <c r="H60" i="1"/>
  <c r="H19" i="1"/>
  <c r="H29" i="1"/>
  <c r="H175" i="1"/>
  <c r="H250" i="1"/>
  <c r="H62" i="1"/>
  <c r="H196" i="1"/>
  <c r="H155" i="1"/>
  <c r="H24" i="1"/>
  <c r="H297" i="1"/>
  <c r="H268" i="1"/>
  <c r="H54" i="1"/>
  <c r="H167" i="1"/>
  <c r="H275" i="1"/>
  <c r="H33" i="1"/>
  <c r="H286" i="1"/>
  <c r="H149" i="1"/>
  <c r="H181" i="1"/>
  <c r="H146" i="1"/>
  <c r="H199" i="1"/>
  <c r="H211" i="1"/>
  <c r="H276" i="1"/>
  <c r="H128" i="1"/>
  <c r="H248" i="1"/>
  <c r="H88" i="1"/>
  <c r="H251" i="1"/>
  <c r="H55" i="1"/>
  <c r="H170" i="1"/>
  <c r="H116" i="1"/>
  <c r="H56" i="1"/>
  <c r="H207" i="1"/>
  <c r="H179" i="1"/>
  <c r="H168" i="1"/>
  <c r="H30" i="1"/>
  <c r="H48" i="1"/>
  <c r="H178" i="1"/>
  <c r="H40" i="1"/>
  <c r="H52" i="1"/>
  <c r="H221" i="1"/>
  <c r="H274" i="1"/>
  <c r="H246" i="1"/>
  <c r="H236" i="1"/>
  <c r="H70" i="1"/>
  <c r="H98" i="1"/>
  <c r="H117" i="1"/>
  <c r="H226" i="1"/>
  <c r="H202" i="1"/>
  <c r="H171" i="1"/>
  <c r="H242" i="1"/>
  <c r="H78" i="1"/>
  <c r="H278" i="1"/>
  <c r="H130" i="1"/>
  <c r="H253" i="1"/>
  <c r="H153" i="1"/>
  <c r="H119" i="1"/>
  <c r="H259" i="1"/>
  <c r="H150" i="1"/>
  <c r="H161" i="1"/>
  <c r="H184" i="1"/>
  <c r="H18" i="1"/>
  <c r="H46" i="1"/>
  <c r="H72" i="1"/>
  <c r="H17" i="1"/>
  <c r="H133" i="1"/>
  <c r="H42" i="1"/>
  <c r="H114" i="1"/>
  <c r="H110" i="1"/>
  <c r="H151" i="1"/>
  <c r="H53" i="1"/>
  <c r="H243" i="1"/>
  <c r="H75" i="1"/>
  <c r="H28" i="1"/>
  <c r="H77" i="1"/>
  <c r="H223" i="1"/>
  <c r="H47" i="1"/>
  <c r="H204" i="1"/>
  <c r="H209" i="1"/>
  <c r="H252" i="1"/>
  <c r="H201" i="1"/>
  <c r="H172" i="1"/>
  <c r="H12" i="1"/>
  <c r="H182" i="1"/>
  <c r="H49" i="1"/>
  <c r="H197" i="1"/>
  <c r="H282" i="1"/>
  <c r="H188" i="1"/>
  <c r="K194" i="1"/>
  <c r="B35" i="1" s="1" a="1"/>
  <c r="K11" i="1"/>
  <c r="B22" i="1" s="1" a="1"/>
  <c r="B35" i="1" l="1"/>
  <c r="B39" i="1"/>
  <c r="B37" i="1"/>
  <c r="C36" i="1"/>
  <c r="C39" i="1"/>
  <c r="D55" i="1" s="1"/>
  <c r="C37" i="1"/>
  <c r="B38" i="1"/>
  <c r="C35" i="1"/>
  <c r="B36" i="1"/>
  <c r="C38" i="1"/>
  <c r="B25" i="1"/>
  <c r="C23" i="1"/>
  <c r="B24" i="1"/>
  <c r="C26" i="1"/>
  <c r="D56" i="1" s="1"/>
  <c r="B26" i="1"/>
  <c r="B22" i="1"/>
  <c r="C22" i="1"/>
  <c r="C24" i="1"/>
  <c r="C25" i="1"/>
  <c r="B23" i="1"/>
  <c r="L297" i="1"/>
  <c r="I223" i="1"/>
  <c r="M297" i="1" s="1"/>
  <c r="I278" i="1"/>
  <c r="M63" i="1" s="1"/>
  <c r="L63" i="1"/>
  <c r="I48" i="1"/>
  <c r="M70" i="1" s="1"/>
  <c r="L70" i="1"/>
  <c r="L207" i="1"/>
  <c r="I29" i="1"/>
  <c r="M207" i="1" s="1"/>
  <c r="L89" i="1"/>
  <c r="I112" i="1"/>
  <c r="M89" i="1" s="1"/>
  <c r="I87" i="1"/>
  <c r="M64" i="1" s="1"/>
  <c r="L64" i="1"/>
  <c r="I187" i="1"/>
  <c r="M61" i="1" s="1"/>
  <c r="L61" i="1"/>
  <c r="I214" i="1"/>
  <c r="M60" i="1" s="1"/>
  <c r="L60" i="1"/>
  <c r="L59" i="1"/>
  <c r="I125" i="1"/>
  <c r="M59" i="1" s="1"/>
  <c r="I20" i="1"/>
  <c r="M282" i="1" s="1"/>
  <c r="L282" i="1"/>
  <c r="I165" i="1"/>
  <c r="M250" i="1" s="1"/>
  <c r="L250" i="1"/>
  <c r="I124" i="1"/>
  <c r="M234" i="1" s="1"/>
  <c r="L234" i="1"/>
  <c r="L218" i="1"/>
  <c r="I15" i="1"/>
  <c r="M218" i="1" s="1"/>
  <c r="L202" i="1"/>
  <c r="I195" i="1"/>
  <c r="M202" i="1" s="1"/>
  <c r="L170" i="1"/>
  <c r="I84" i="1"/>
  <c r="M170" i="1" s="1"/>
  <c r="L138" i="1"/>
  <c r="I166" i="1"/>
  <c r="M138" i="1" s="1"/>
  <c r="L122" i="1"/>
  <c r="I37" i="1"/>
  <c r="M122" i="1" s="1"/>
  <c r="I218" i="1"/>
  <c r="M106" i="1" s="1"/>
  <c r="L106" i="1"/>
  <c r="L90" i="1"/>
  <c r="I302" i="1"/>
  <c r="M90" i="1" s="1"/>
  <c r="I45" i="1"/>
  <c r="M127" i="1" s="1"/>
  <c r="L127" i="1"/>
  <c r="L294" i="1"/>
  <c r="I122" i="1"/>
  <c r="M294" i="1" s="1"/>
  <c r="L219" i="1"/>
  <c r="I270" i="1"/>
  <c r="M219" i="1" s="1"/>
  <c r="L255" i="1"/>
  <c r="I12" i="1"/>
  <c r="M255" i="1" s="1"/>
  <c r="L299" i="1"/>
  <c r="I77" i="1"/>
  <c r="M299" i="1" s="1"/>
  <c r="L215" i="1"/>
  <c r="I114" i="1"/>
  <c r="M215" i="1" s="1"/>
  <c r="I161" i="1"/>
  <c r="M165" i="1" s="1"/>
  <c r="L165" i="1"/>
  <c r="I78" i="1"/>
  <c r="M54" i="1" s="1"/>
  <c r="L54" i="1"/>
  <c r="L169" i="1"/>
  <c r="I236" i="1"/>
  <c r="M169" i="1" s="1"/>
  <c r="I30" i="1"/>
  <c r="M62" i="1" s="1"/>
  <c r="L62" i="1"/>
  <c r="L105" i="1"/>
  <c r="I251" i="1"/>
  <c r="M105" i="1" s="1"/>
  <c r="L189" i="1"/>
  <c r="I181" i="1"/>
  <c r="M189" i="1" s="1"/>
  <c r="L51" i="1"/>
  <c r="I297" i="1"/>
  <c r="M51" i="1" s="1"/>
  <c r="L191" i="1"/>
  <c r="I19" i="1"/>
  <c r="M191" i="1" s="1"/>
  <c r="I141" i="1"/>
  <c r="M76" i="1" s="1"/>
  <c r="L76" i="1"/>
  <c r="L151" i="1"/>
  <c r="I208" i="1"/>
  <c r="M151" i="1" s="1"/>
  <c r="L155" i="1"/>
  <c r="I97" i="1"/>
  <c r="M155" i="1" s="1"/>
  <c r="I13" i="1"/>
  <c r="M28" i="1" s="1"/>
  <c r="L28" i="1"/>
  <c r="I277" i="1"/>
  <c r="M36" i="1" s="1"/>
  <c r="L36" i="1"/>
  <c r="I139" i="1"/>
  <c r="M44" i="1" s="1"/>
  <c r="L44" i="1"/>
  <c r="I8" i="1"/>
  <c r="M42" i="1" s="1"/>
  <c r="L42" i="1"/>
  <c r="L280" i="1"/>
  <c r="I118" i="1"/>
  <c r="M280" i="1" s="1"/>
  <c r="L264" i="1"/>
  <c r="I144" i="1"/>
  <c r="M264" i="1" s="1"/>
  <c r="L248" i="1"/>
  <c r="I264" i="1"/>
  <c r="M248" i="1" s="1"/>
  <c r="L232" i="1"/>
  <c r="I69" i="1"/>
  <c r="M232" i="1" s="1"/>
  <c r="L216" i="1"/>
  <c r="I240" i="1"/>
  <c r="M216" i="1" s="1"/>
  <c r="L200" i="1"/>
  <c r="I295" i="1"/>
  <c r="M200" i="1" s="1"/>
  <c r="L184" i="1"/>
  <c r="I292" i="1"/>
  <c r="M184" i="1" s="1"/>
  <c r="L168" i="1"/>
  <c r="I65" i="1"/>
  <c r="M168" i="1" s="1"/>
  <c r="L152" i="1"/>
  <c r="I239" i="1"/>
  <c r="M152" i="1" s="1"/>
  <c r="L136" i="1"/>
  <c r="I262" i="1"/>
  <c r="M136" i="1" s="1"/>
  <c r="L120" i="1"/>
  <c r="I200" i="1"/>
  <c r="M120" i="1" s="1"/>
  <c r="L104" i="1"/>
  <c r="I154" i="1"/>
  <c r="M104" i="1" s="1"/>
  <c r="I210" i="1"/>
  <c r="M88" i="1" s="1"/>
  <c r="L88" i="1"/>
  <c r="L41" i="1"/>
  <c r="I140" i="1"/>
  <c r="M41" i="1" s="1"/>
  <c r="L249" i="1"/>
  <c r="I190" i="1"/>
  <c r="M249" i="1" s="1"/>
  <c r="I257" i="1"/>
  <c r="M233" i="1" s="1"/>
  <c r="L233" i="1"/>
  <c r="I59" i="1"/>
  <c r="M296" i="1" s="1"/>
  <c r="L296" i="1"/>
  <c r="L185" i="1"/>
  <c r="I68" i="1"/>
  <c r="M185" i="1" s="1"/>
  <c r="L243" i="1"/>
  <c r="I182" i="1"/>
  <c r="M243" i="1" s="1"/>
  <c r="L131" i="1"/>
  <c r="I55" i="1"/>
  <c r="M131" i="1" s="1"/>
  <c r="I234" i="1"/>
  <c r="M229" i="1" s="1"/>
  <c r="L229" i="1"/>
  <c r="L277" i="1"/>
  <c r="I11" i="1"/>
  <c r="M277" i="1" s="1"/>
  <c r="L271" i="1"/>
  <c r="I172" i="1"/>
  <c r="M271" i="1" s="1"/>
  <c r="L301" i="1"/>
  <c r="I28" i="1"/>
  <c r="M301" i="1" s="1"/>
  <c r="L235" i="1"/>
  <c r="I42" i="1"/>
  <c r="M235" i="1" s="1"/>
  <c r="I150" i="1"/>
  <c r="M153" i="1" s="1"/>
  <c r="L153" i="1"/>
  <c r="I242" i="1"/>
  <c r="M48" i="1" s="1"/>
  <c r="L48" i="1"/>
  <c r="L147" i="1"/>
  <c r="I246" i="1"/>
  <c r="M147" i="1" s="1"/>
  <c r="I168" i="1"/>
  <c r="M53" i="1" s="1"/>
  <c r="L53" i="1"/>
  <c r="I88" i="1"/>
  <c r="M77" i="1" s="1"/>
  <c r="L77" i="1"/>
  <c r="L173" i="1"/>
  <c r="I149" i="1"/>
  <c r="M173" i="1" s="1"/>
  <c r="I24" i="1"/>
  <c r="M45" i="1" s="1"/>
  <c r="L45" i="1"/>
  <c r="L175" i="1"/>
  <c r="I60" i="1"/>
  <c r="M175" i="1" s="1"/>
  <c r="I261" i="1"/>
  <c r="M56" i="1" s="1"/>
  <c r="L56" i="1"/>
  <c r="I152" i="1"/>
  <c r="M143" i="1" s="1"/>
  <c r="L143" i="1"/>
  <c r="L139" i="1"/>
  <c r="I103" i="1"/>
  <c r="M139" i="1" s="1"/>
  <c r="I283" i="1"/>
  <c r="M22" i="1" s="1"/>
  <c r="L22" i="1"/>
  <c r="I10" i="1"/>
  <c r="M30" i="1" s="1"/>
  <c r="L30" i="1"/>
  <c r="I9" i="1"/>
  <c r="M38" i="1" s="1"/>
  <c r="L38" i="1"/>
  <c r="L33" i="1"/>
  <c r="I206" i="1"/>
  <c r="M33" i="1" s="1"/>
  <c r="L278" i="1"/>
  <c r="I21" i="1"/>
  <c r="M278" i="1" s="1"/>
  <c r="L262" i="1"/>
  <c r="I160" i="1"/>
  <c r="M262" i="1" s="1"/>
  <c r="L246" i="1"/>
  <c r="I101" i="1"/>
  <c r="M246" i="1" s="1"/>
  <c r="L230" i="1"/>
  <c r="I265" i="1"/>
  <c r="M230" i="1" s="1"/>
  <c r="L214" i="1"/>
  <c r="I138" i="1"/>
  <c r="M214" i="1" s="1"/>
  <c r="L198" i="1"/>
  <c r="I273" i="1"/>
  <c r="M198" i="1" s="1"/>
  <c r="L182" i="1"/>
  <c r="I305" i="1"/>
  <c r="M182" i="1" s="1"/>
  <c r="L166" i="1"/>
  <c r="I169" i="1"/>
  <c r="M166" i="1" s="1"/>
  <c r="I100" i="1"/>
  <c r="M150" i="1" s="1"/>
  <c r="L150" i="1"/>
  <c r="I281" i="1"/>
  <c r="M134" i="1" s="1"/>
  <c r="L134" i="1"/>
  <c r="I163" i="1"/>
  <c r="M118" i="1" s="1"/>
  <c r="L118" i="1"/>
  <c r="I41" i="1"/>
  <c r="M102" i="1" s="1"/>
  <c r="L102" i="1"/>
  <c r="I237" i="1"/>
  <c r="M86" i="1" s="1"/>
  <c r="L86" i="1"/>
  <c r="I143" i="1"/>
  <c r="M34" i="1" s="1"/>
  <c r="L34" i="1"/>
  <c r="L199" i="1"/>
  <c r="I14" i="1"/>
  <c r="M199" i="1" s="1"/>
  <c r="L265" i="1"/>
  <c r="I26" i="1"/>
  <c r="M265" i="1" s="1"/>
  <c r="I232" i="1"/>
  <c r="M247" i="1" s="1"/>
  <c r="L247" i="1"/>
  <c r="L298" i="1"/>
  <c r="I216" i="1"/>
  <c r="M298" i="1" s="1"/>
  <c r="L257" i="1"/>
  <c r="I301" i="1"/>
  <c r="M257" i="1" s="1"/>
  <c r="L163" i="1"/>
  <c r="I110" i="1"/>
  <c r="M163" i="1" s="1"/>
  <c r="I70" i="1"/>
  <c r="M58" i="1" s="1"/>
  <c r="L58" i="1"/>
  <c r="L65" i="1"/>
  <c r="I268" i="1"/>
  <c r="M65" i="1" s="1"/>
  <c r="L161" i="1"/>
  <c r="I296" i="1"/>
  <c r="M161" i="1" s="1"/>
  <c r="I123" i="1"/>
  <c r="M50" i="1" s="1"/>
  <c r="L50" i="1"/>
  <c r="L287" i="1"/>
  <c r="I201" i="1"/>
  <c r="M287" i="1" s="1"/>
  <c r="L303" i="1"/>
  <c r="I75" i="1"/>
  <c r="M303" i="1" s="1"/>
  <c r="L253" i="1"/>
  <c r="I133" i="1"/>
  <c r="M253" i="1" s="1"/>
  <c r="I259" i="1"/>
  <c r="M145" i="1" s="1"/>
  <c r="L145" i="1"/>
  <c r="L183" i="1"/>
  <c r="I171" i="1"/>
  <c r="M183" i="1" s="1"/>
  <c r="L121" i="1"/>
  <c r="I274" i="1"/>
  <c r="M121" i="1" s="1"/>
  <c r="L47" i="1"/>
  <c r="I179" i="1"/>
  <c r="M47" i="1" s="1"/>
  <c r="I248" i="1"/>
  <c r="M52" i="1" s="1"/>
  <c r="L52" i="1"/>
  <c r="L149" i="1"/>
  <c r="I286" i="1"/>
  <c r="M149" i="1" s="1"/>
  <c r="L39" i="1"/>
  <c r="I155" i="1"/>
  <c r="M39" i="1" s="1"/>
  <c r="L159" i="1"/>
  <c r="I57" i="1"/>
  <c r="M159" i="1" s="1"/>
  <c r="I193" i="1"/>
  <c r="M20" i="1" s="1"/>
  <c r="L20" i="1"/>
  <c r="L117" i="1"/>
  <c r="I293" i="1"/>
  <c r="M117" i="1" s="1"/>
  <c r="L123" i="1"/>
  <c r="I104" i="1"/>
  <c r="M123" i="1" s="1"/>
  <c r="L19" i="1"/>
  <c r="I35" i="1"/>
  <c r="M19" i="1" s="1"/>
  <c r="L27" i="1"/>
  <c r="I67" i="1"/>
  <c r="M27" i="1" s="1"/>
  <c r="L35" i="1"/>
  <c r="I136" i="1"/>
  <c r="M35" i="1" s="1"/>
  <c r="I285" i="1"/>
  <c r="M26" i="1" s="1"/>
  <c r="L26" i="1"/>
  <c r="L276" i="1"/>
  <c r="I38" i="1"/>
  <c r="M276" i="1" s="1"/>
  <c r="L260" i="1"/>
  <c r="I6" i="1"/>
  <c r="M260" i="1" s="1"/>
  <c r="L244" i="1"/>
  <c r="I241" i="1"/>
  <c r="M244" i="1" s="1"/>
  <c r="L228" i="1"/>
  <c r="I147" i="1"/>
  <c r="M228" i="1" s="1"/>
  <c r="L212" i="1"/>
  <c r="I131" i="1"/>
  <c r="M212" i="1" s="1"/>
  <c r="L196" i="1"/>
  <c r="I244" i="1"/>
  <c r="M196" i="1" s="1"/>
  <c r="L180" i="1"/>
  <c r="I61" i="1"/>
  <c r="M180" i="1" s="1"/>
  <c r="L164" i="1"/>
  <c r="I83" i="1"/>
  <c r="M164" i="1" s="1"/>
  <c r="L148" i="1"/>
  <c r="I279" i="1"/>
  <c r="M148" i="1" s="1"/>
  <c r="L132" i="1"/>
  <c r="I96" i="1"/>
  <c r="M132" i="1" s="1"/>
  <c r="L116" i="1"/>
  <c r="I7" i="1"/>
  <c r="M116" i="1" s="1"/>
  <c r="L100" i="1"/>
  <c r="I271" i="1"/>
  <c r="M100" i="1" s="1"/>
  <c r="L84" i="1"/>
  <c r="I43" i="1"/>
  <c r="M84" i="1" s="1"/>
  <c r="L25" i="1"/>
  <c r="I173" i="1"/>
  <c r="M25" i="1" s="1"/>
  <c r="L211" i="1"/>
  <c r="I135" i="1"/>
  <c r="M211" i="1" s="1"/>
  <c r="L281" i="1"/>
  <c r="I186" i="1"/>
  <c r="M281" i="1" s="1"/>
  <c r="I113" i="1"/>
  <c r="M263" i="1" s="1"/>
  <c r="L263" i="1"/>
  <c r="L300" i="1"/>
  <c r="I231" i="1"/>
  <c r="M300" i="1" s="1"/>
  <c r="I31" i="1"/>
  <c r="M266" i="1" s="1"/>
  <c r="L266" i="1"/>
  <c r="R44" i="1"/>
  <c r="L31" i="1"/>
  <c r="I188" i="1"/>
  <c r="M31" i="1" s="1"/>
  <c r="L289" i="1"/>
  <c r="I252" i="1"/>
  <c r="M289" i="1" s="1"/>
  <c r="L305" i="1"/>
  <c r="I243" i="1"/>
  <c r="M305" i="1" s="1"/>
  <c r="L269" i="1"/>
  <c r="I17" i="1"/>
  <c r="M269" i="1" s="1"/>
  <c r="I119" i="1"/>
  <c r="M119" i="1" s="1"/>
  <c r="L119" i="1"/>
  <c r="L167" i="1"/>
  <c r="I202" i="1"/>
  <c r="M167" i="1" s="1"/>
  <c r="L113" i="1"/>
  <c r="I221" i="1"/>
  <c r="M113" i="1" s="1"/>
  <c r="I207" i="1"/>
  <c r="M203" i="1" s="1"/>
  <c r="L203" i="1"/>
  <c r="I128" i="1"/>
  <c r="M46" i="1" s="1"/>
  <c r="L46" i="1"/>
  <c r="L141" i="1"/>
  <c r="I33" i="1"/>
  <c r="M141" i="1" s="1"/>
  <c r="L14" i="1"/>
  <c r="I196" i="1"/>
  <c r="M14" i="1" s="1"/>
  <c r="L133" i="1"/>
  <c r="I220" i="1"/>
  <c r="M133" i="1" s="1"/>
  <c r="L225" i="1"/>
  <c r="I16" i="1"/>
  <c r="M225" i="1" s="1"/>
  <c r="L109" i="1"/>
  <c r="I80" i="1"/>
  <c r="M109" i="1" s="1"/>
  <c r="L107" i="1"/>
  <c r="I64" i="1"/>
  <c r="M107" i="1" s="1"/>
  <c r="I36" i="1"/>
  <c r="M16" i="1" s="1"/>
  <c r="L16" i="1"/>
  <c r="I91" i="1"/>
  <c r="M24" i="1" s="1"/>
  <c r="L24" i="1"/>
  <c r="I79" i="1"/>
  <c r="M32" i="1" s="1"/>
  <c r="L32" i="1"/>
  <c r="L17" i="1"/>
  <c r="I99" i="1"/>
  <c r="M17" i="1" s="1"/>
  <c r="L274" i="1"/>
  <c r="I266" i="1"/>
  <c r="M274" i="1" s="1"/>
  <c r="L258" i="1"/>
  <c r="I73" i="1"/>
  <c r="M258" i="1" s="1"/>
  <c r="I27" i="1"/>
  <c r="M242" i="1" s="1"/>
  <c r="L242" i="1"/>
  <c r="I132" i="1"/>
  <c r="M226" i="1" s="1"/>
  <c r="L226" i="1"/>
  <c r="L210" i="1"/>
  <c r="I238" i="1"/>
  <c r="M210" i="1" s="1"/>
  <c r="I148" i="1"/>
  <c r="M194" i="1" s="1"/>
  <c r="L194" i="1"/>
  <c r="L178" i="1"/>
  <c r="I280" i="1"/>
  <c r="M178" i="1" s="1"/>
  <c r="L162" i="1"/>
  <c r="I233" i="1"/>
  <c r="M162" i="1" s="1"/>
  <c r="L146" i="1"/>
  <c r="I287" i="1"/>
  <c r="M146" i="1" s="1"/>
  <c r="L130" i="1"/>
  <c r="I272" i="1"/>
  <c r="M130" i="1" s="1"/>
  <c r="I213" i="1"/>
  <c r="M114" i="1" s="1"/>
  <c r="L114" i="1"/>
  <c r="L98" i="1"/>
  <c r="I85" i="1"/>
  <c r="M98" i="1" s="1"/>
  <c r="I34" i="1"/>
  <c r="M82" i="1" s="1"/>
  <c r="L82" i="1"/>
  <c r="I255" i="1"/>
  <c r="M18" i="1" s="1"/>
  <c r="L18" i="1"/>
  <c r="I44" i="1"/>
  <c r="M241" i="1" s="1"/>
  <c r="L241" i="1"/>
  <c r="I185" i="1"/>
  <c r="M55" i="1" s="1"/>
  <c r="L55" i="1"/>
  <c r="I22" i="1"/>
  <c r="M279" i="1" s="1"/>
  <c r="L279" i="1"/>
  <c r="I224" i="1"/>
  <c r="M302" i="1" s="1"/>
  <c r="L302" i="1"/>
  <c r="L273" i="1"/>
  <c r="I162" i="1"/>
  <c r="M273" i="1" s="1"/>
  <c r="L154" i="1"/>
  <c r="I225" i="1"/>
  <c r="M154" i="1" s="1"/>
  <c r="L179" i="1"/>
  <c r="I282" i="1"/>
  <c r="M179" i="1" s="1"/>
  <c r="L291" i="1"/>
  <c r="I209" i="1"/>
  <c r="M291" i="1" s="1"/>
  <c r="L285" i="1"/>
  <c r="I72" i="1"/>
  <c r="M285" i="1" s="1"/>
  <c r="I153" i="1"/>
  <c r="M111" i="1" s="1"/>
  <c r="L111" i="1"/>
  <c r="L137" i="1"/>
  <c r="I226" i="1"/>
  <c r="M137" i="1" s="1"/>
  <c r="L99" i="1"/>
  <c r="I52" i="1"/>
  <c r="M99" i="1" s="1"/>
  <c r="I56" i="1"/>
  <c r="M187" i="1" s="1"/>
  <c r="L187" i="1"/>
  <c r="I276" i="1"/>
  <c r="M40" i="1" s="1"/>
  <c r="L40" i="1"/>
  <c r="L115" i="1"/>
  <c r="I275" i="1"/>
  <c r="M115" i="1" s="1"/>
  <c r="L7" i="1"/>
  <c r="I62" i="1"/>
  <c r="M7" i="1" s="1"/>
  <c r="L125" i="1"/>
  <c r="I76" i="1"/>
  <c r="M125" i="1" s="1"/>
  <c r="L209" i="1"/>
  <c r="I120" i="1"/>
  <c r="M209" i="1" s="1"/>
  <c r="L79" i="1"/>
  <c r="I245" i="1"/>
  <c r="M79" i="1" s="1"/>
  <c r="I249" i="1"/>
  <c r="M91" i="1" s="1"/>
  <c r="L91" i="1"/>
  <c r="I254" i="1"/>
  <c r="M15" i="1" s="1"/>
  <c r="L15" i="1"/>
  <c r="I39" i="1"/>
  <c r="M21" i="1" s="1"/>
  <c r="L21" i="1"/>
  <c r="I102" i="1"/>
  <c r="M29" i="1" s="1"/>
  <c r="L29" i="1"/>
  <c r="I63" i="1"/>
  <c r="M9" i="1" s="1"/>
  <c r="L9" i="1"/>
  <c r="L272" i="1"/>
  <c r="I177" i="1"/>
  <c r="M272" i="1" s="1"/>
  <c r="L256" i="1"/>
  <c r="I269" i="1"/>
  <c r="M256" i="1" s="1"/>
  <c r="I289" i="1"/>
  <c r="M240" i="1" s="1"/>
  <c r="L240" i="1"/>
  <c r="L224" i="1"/>
  <c r="I90" i="1"/>
  <c r="M224" i="1" s="1"/>
  <c r="I228" i="1"/>
  <c r="M208" i="1" s="1"/>
  <c r="L208" i="1"/>
  <c r="L192" i="1"/>
  <c r="I94" i="1"/>
  <c r="M192" i="1" s="1"/>
  <c r="L176" i="1"/>
  <c r="I256" i="1"/>
  <c r="M176" i="1" s="1"/>
  <c r="L160" i="1"/>
  <c r="I229" i="1"/>
  <c r="M160" i="1" s="1"/>
  <c r="L144" i="1"/>
  <c r="I145" i="1"/>
  <c r="M144" i="1" s="1"/>
  <c r="L128" i="1"/>
  <c r="I183" i="1"/>
  <c r="M128" i="1" s="1"/>
  <c r="L112" i="1"/>
  <c r="I260" i="1"/>
  <c r="M112" i="1" s="1"/>
  <c r="L96" i="1"/>
  <c r="I180" i="1"/>
  <c r="M96" i="1" s="1"/>
  <c r="L73" i="1"/>
  <c r="I121" i="1"/>
  <c r="M73" i="1" s="1"/>
  <c r="L13" i="1"/>
  <c r="I51" i="1"/>
  <c r="M13" i="1" s="1"/>
  <c r="L251" i="1"/>
  <c r="I93" i="1"/>
  <c r="M251" i="1" s="1"/>
  <c r="I137" i="1"/>
  <c r="M85" i="1" s="1"/>
  <c r="L85" i="1"/>
  <c r="I284" i="1"/>
  <c r="M288" i="1" s="1"/>
  <c r="L288" i="1"/>
  <c r="L304" i="1"/>
  <c r="I25" i="1"/>
  <c r="M304" i="1" s="1"/>
  <c r="I184" i="1"/>
  <c r="M181" i="1" s="1"/>
  <c r="L181" i="1"/>
  <c r="L205" i="1"/>
  <c r="I146" i="1"/>
  <c r="M205" i="1" s="1"/>
  <c r="L186" i="1"/>
  <c r="I230" i="1"/>
  <c r="M186" i="1" s="1"/>
  <c r="L227" i="1"/>
  <c r="I197" i="1"/>
  <c r="M227" i="1" s="1"/>
  <c r="L293" i="1"/>
  <c r="I204" i="1"/>
  <c r="M293" i="1" s="1"/>
  <c r="I53" i="1"/>
  <c r="M37" i="1" s="1"/>
  <c r="L37" i="1"/>
  <c r="I46" i="1"/>
  <c r="M213" i="1" s="1"/>
  <c r="L213" i="1"/>
  <c r="I253" i="1"/>
  <c r="M103" i="1" s="1"/>
  <c r="L103" i="1"/>
  <c r="L129" i="1"/>
  <c r="I117" i="1"/>
  <c r="M129" i="1" s="1"/>
  <c r="L93" i="1"/>
  <c r="I40" i="1"/>
  <c r="M93" i="1" s="1"/>
  <c r="L171" i="1"/>
  <c r="I116" i="1"/>
  <c r="M171" i="1" s="1"/>
  <c r="I211" i="1"/>
  <c r="M237" i="1" s="1"/>
  <c r="L237" i="1"/>
  <c r="L83" i="1"/>
  <c r="I167" i="1"/>
  <c r="M83" i="1" s="1"/>
  <c r="L239" i="1"/>
  <c r="I250" i="1"/>
  <c r="M239" i="1" s="1"/>
  <c r="I156" i="1"/>
  <c r="M101" i="1" s="1"/>
  <c r="L101" i="1"/>
  <c r="L193" i="1"/>
  <c r="I219" i="1"/>
  <c r="M193" i="1" s="1"/>
  <c r="I194" i="1"/>
  <c r="M72" i="1" s="1"/>
  <c r="L72" i="1"/>
  <c r="I300" i="1"/>
  <c r="M74" i="1" s="1"/>
  <c r="L74" i="1"/>
  <c r="I212" i="1"/>
  <c r="M97" i="1" s="1"/>
  <c r="L97" i="1"/>
  <c r="I215" i="1"/>
  <c r="M11" i="1" s="1"/>
  <c r="L11" i="1"/>
  <c r="L23" i="1"/>
  <c r="I108" i="1"/>
  <c r="M23" i="1" s="1"/>
  <c r="L286" i="1"/>
  <c r="I189" i="1"/>
  <c r="M286" i="1" s="1"/>
  <c r="I298" i="1"/>
  <c r="M270" i="1" s="1"/>
  <c r="L270" i="1"/>
  <c r="I299" i="1"/>
  <c r="M254" i="1" s="1"/>
  <c r="L254" i="1"/>
  <c r="L238" i="1"/>
  <c r="I205" i="1"/>
  <c r="M238" i="1" s="1"/>
  <c r="L222" i="1"/>
  <c r="I174" i="1"/>
  <c r="M222" i="1" s="1"/>
  <c r="L206" i="1"/>
  <c r="I109" i="1"/>
  <c r="M206" i="1" s="1"/>
  <c r="L190" i="1"/>
  <c r="I95" i="1"/>
  <c r="M190" i="1" s="1"/>
  <c r="L174" i="1"/>
  <c r="I142" i="1"/>
  <c r="M174" i="1" s="1"/>
  <c r="L158" i="1"/>
  <c r="I74" i="1"/>
  <c r="M158" i="1" s="1"/>
  <c r="L142" i="1"/>
  <c r="I203" i="1"/>
  <c r="M142" i="1" s="1"/>
  <c r="L126" i="1"/>
  <c r="I227" i="1"/>
  <c r="M126" i="1" s="1"/>
  <c r="L110" i="1"/>
  <c r="I32" i="1"/>
  <c r="M110" i="1" s="1"/>
  <c r="I303" i="1"/>
  <c r="M94" i="1" s="1"/>
  <c r="L94" i="1"/>
  <c r="I105" i="1"/>
  <c r="M66" i="1" s="1"/>
  <c r="L66" i="1"/>
  <c r="L8" i="1"/>
  <c r="I235" i="1"/>
  <c r="M8" i="1" s="1"/>
  <c r="L267" i="1"/>
  <c r="I81" i="1"/>
  <c r="M267" i="1" s="1"/>
  <c r="I198" i="1"/>
  <c r="M201" i="1" s="1"/>
  <c r="L201" i="1"/>
  <c r="L290" i="1"/>
  <c r="I106" i="1"/>
  <c r="M290" i="1" s="1"/>
  <c r="L6" i="1"/>
  <c r="I258" i="1"/>
  <c r="M6" i="1" s="1"/>
  <c r="I129" i="1"/>
  <c r="M49" i="1" s="1"/>
  <c r="L49" i="1"/>
  <c r="P11" i="1"/>
  <c r="L231" i="1"/>
  <c r="I49" i="1"/>
  <c r="M231" i="1" s="1"/>
  <c r="L295" i="1"/>
  <c r="I47" i="1"/>
  <c r="M295" i="1" s="1"/>
  <c r="L75" i="1"/>
  <c r="I151" i="1"/>
  <c r="M75" i="1" s="1"/>
  <c r="I18" i="1"/>
  <c r="M197" i="1" s="1"/>
  <c r="L197" i="1"/>
  <c r="I130" i="1"/>
  <c r="M78" i="1" s="1"/>
  <c r="L78" i="1"/>
  <c r="I98" i="1"/>
  <c r="M71" i="1" s="1"/>
  <c r="L71" i="1"/>
  <c r="L87" i="1"/>
  <c r="I178" i="1"/>
  <c r="M87" i="1" s="1"/>
  <c r="L157" i="1"/>
  <c r="I170" i="1"/>
  <c r="M157" i="1" s="1"/>
  <c r="L221" i="1"/>
  <c r="I199" i="1"/>
  <c r="M221" i="1" s="1"/>
  <c r="I54" i="1"/>
  <c r="M80" i="1" s="1"/>
  <c r="L80" i="1"/>
  <c r="L223" i="1"/>
  <c r="I175" i="1"/>
  <c r="M223" i="1" s="1"/>
  <c r="I92" i="1"/>
  <c r="M95" i="1" s="1"/>
  <c r="L95" i="1"/>
  <c r="L177" i="1"/>
  <c r="I126" i="1"/>
  <c r="M177" i="1" s="1"/>
  <c r="I89" i="1"/>
  <c r="M68" i="1" s="1"/>
  <c r="L68" i="1"/>
  <c r="I111" i="1"/>
  <c r="M69" i="1" s="1"/>
  <c r="L69" i="1"/>
  <c r="L81" i="1"/>
  <c r="I107" i="1"/>
  <c r="M81" i="1" s="1"/>
  <c r="L67" i="1"/>
  <c r="I191" i="1"/>
  <c r="M67" i="1" s="1"/>
  <c r="I263" i="1"/>
  <c r="M10" i="1" s="1"/>
  <c r="L10" i="1"/>
  <c r="L284" i="1"/>
  <c r="I127" i="1"/>
  <c r="M284" i="1" s="1"/>
  <c r="L268" i="1"/>
  <c r="I304" i="1"/>
  <c r="M268" i="1" s="1"/>
  <c r="L252" i="1"/>
  <c r="I176" i="1"/>
  <c r="M252" i="1" s="1"/>
  <c r="I164" i="1"/>
  <c r="M236" i="1" s="1"/>
  <c r="L236" i="1"/>
  <c r="I247" i="1"/>
  <c r="M220" i="1" s="1"/>
  <c r="L220" i="1"/>
  <c r="I290" i="1"/>
  <c r="M204" i="1" s="1"/>
  <c r="L204" i="1"/>
  <c r="I115" i="1"/>
  <c r="M188" i="1" s="1"/>
  <c r="L188" i="1"/>
  <c r="I58" i="1"/>
  <c r="M172" i="1" s="1"/>
  <c r="L172" i="1"/>
  <c r="L156" i="1"/>
  <c r="I71" i="1"/>
  <c r="M156" i="1" s="1"/>
  <c r="I66" i="1"/>
  <c r="M140" i="1" s="1"/>
  <c r="L140" i="1"/>
  <c r="L124" i="1"/>
  <c r="I134" i="1"/>
  <c r="M124" i="1" s="1"/>
  <c r="L108" i="1"/>
  <c r="I82" i="1"/>
  <c r="M108" i="1" s="1"/>
  <c r="I288" i="1"/>
  <c r="M92" i="1" s="1"/>
  <c r="L92" i="1"/>
  <c r="I23" i="1"/>
  <c r="M57" i="1" s="1"/>
  <c r="L57" i="1"/>
  <c r="I159" i="1"/>
  <c r="M12" i="1" s="1"/>
  <c r="L12" i="1"/>
  <c r="L283" i="1"/>
  <c r="I192" i="1"/>
  <c r="M283" i="1" s="1"/>
  <c r="I291" i="1"/>
  <c r="M217" i="1" s="1"/>
  <c r="L217" i="1"/>
  <c r="L292" i="1"/>
  <c r="I50" i="1"/>
  <c r="M292" i="1" s="1"/>
  <c r="L261" i="1"/>
  <c r="I217" i="1"/>
  <c r="M261" i="1" s="1"/>
  <c r="Q7" i="1" l="1"/>
  <c r="Q15" i="1"/>
  <c r="Q23" i="1"/>
  <c r="Q31" i="1"/>
  <c r="Q39" i="1"/>
  <c r="Q47" i="1"/>
  <c r="Q55" i="1"/>
  <c r="Q63" i="1"/>
  <c r="Q71" i="1"/>
  <c r="Q79" i="1"/>
  <c r="Q87" i="1"/>
  <c r="Q95" i="1"/>
  <c r="Q103" i="1"/>
  <c r="Q111" i="1"/>
  <c r="Q119" i="1"/>
  <c r="Q127" i="1"/>
  <c r="Q135" i="1"/>
  <c r="Q143" i="1"/>
  <c r="Q151" i="1"/>
  <c r="Q8" i="1"/>
  <c r="Q16" i="1"/>
  <c r="Q24" i="1"/>
  <c r="Q32" i="1"/>
  <c r="Q40" i="1"/>
  <c r="Q48" i="1"/>
  <c r="Q56" i="1"/>
  <c r="Q64" i="1"/>
  <c r="Q72" i="1"/>
  <c r="Q80" i="1"/>
  <c r="Q88" i="1"/>
  <c r="Q96" i="1"/>
  <c r="Q104" i="1"/>
  <c r="Q112" i="1"/>
  <c r="Q120" i="1"/>
  <c r="Q128" i="1"/>
  <c r="Q136" i="1"/>
  <c r="Q144" i="1"/>
  <c r="Q152" i="1"/>
  <c r="Q9" i="1"/>
  <c r="Q17" i="1"/>
  <c r="Q25" i="1"/>
  <c r="Q33" i="1"/>
  <c r="Q41" i="1"/>
  <c r="Q49" i="1"/>
  <c r="Q57" i="1"/>
  <c r="Q65" i="1"/>
  <c r="Q73" i="1"/>
  <c r="Q81" i="1"/>
  <c r="Q89" i="1"/>
  <c r="Q97" i="1"/>
  <c r="Q105" i="1"/>
  <c r="Q113" i="1"/>
  <c r="Q121" i="1"/>
  <c r="Q129" i="1"/>
  <c r="Q137" i="1"/>
  <c r="Q145" i="1"/>
  <c r="Q153" i="1"/>
  <c r="Q10" i="1"/>
  <c r="Q18" i="1"/>
  <c r="Q26" i="1"/>
  <c r="Q34" i="1"/>
  <c r="Q42" i="1"/>
  <c r="Q50" i="1"/>
  <c r="Q58" i="1"/>
  <c r="Q66" i="1"/>
  <c r="Q74" i="1"/>
  <c r="Q82" i="1"/>
  <c r="Q90" i="1"/>
  <c r="Q98" i="1"/>
  <c r="Q106" i="1"/>
  <c r="Q114" i="1"/>
  <c r="Q122" i="1"/>
  <c r="Q130" i="1"/>
  <c r="Q138" i="1"/>
  <c r="Q146" i="1"/>
  <c r="Q154" i="1"/>
  <c r="Q11" i="1"/>
  <c r="Q19" i="1"/>
  <c r="Q27" i="1"/>
  <c r="Q35" i="1"/>
  <c r="Q43" i="1"/>
  <c r="Q51" i="1"/>
  <c r="Q59" i="1"/>
  <c r="Q67" i="1"/>
  <c r="Q75" i="1"/>
  <c r="Q83" i="1"/>
  <c r="Q91" i="1"/>
  <c r="Q99" i="1"/>
  <c r="Q107" i="1"/>
  <c r="Q115" i="1"/>
  <c r="Q123" i="1"/>
  <c r="Q131" i="1"/>
  <c r="Q139" i="1"/>
  <c r="Q147" i="1"/>
  <c r="Q155" i="1"/>
  <c r="Q12" i="1"/>
  <c r="Q20" i="1"/>
  <c r="Q28" i="1"/>
  <c r="Q36" i="1"/>
  <c r="Q44" i="1"/>
  <c r="Q52" i="1"/>
  <c r="Q60" i="1"/>
  <c r="Q68" i="1"/>
  <c r="Q76" i="1"/>
  <c r="Q84" i="1"/>
  <c r="Q92" i="1"/>
  <c r="Q100" i="1"/>
  <c r="Q108" i="1"/>
  <c r="Q116" i="1"/>
  <c r="Q124" i="1"/>
  <c r="Q132" i="1"/>
  <c r="Q140" i="1"/>
  <c r="Q148" i="1"/>
  <c r="Q6" i="1"/>
  <c r="Q14" i="1"/>
  <c r="Q22" i="1"/>
  <c r="Q30" i="1"/>
  <c r="Q38" i="1"/>
  <c r="Q46" i="1"/>
  <c r="Q54" i="1"/>
  <c r="Q62" i="1"/>
  <c r="Q70" i="1"/>
  <c r="Q78" i="1"/>
  <c r="Q86" i="1"/>
  <c r="Q94" i="1"/>
  <c r="Q102" i="1"/>
  <c r="Q110" i="1"/>
  <c r="Q118" i="1"/>
  <c r="Q126" i="1"/>
  <c r="Q134" i="1"/>
  <c r="Q142" i="1"/>
  <c r="Q150" i="1"/>
  <c r="Q13" i="1"/>
  <c r="Q77" i="1"/>
  <c r="Q141" i="1"/>
  <c r="Q21" i="1"/>
  <c r="Q85" i="1"/>
  <c r="Q149" i="1"/>
  <c r="Q29" i="1"/>
  <c r="Q93" i="1"/>
  <c r="Q37" i="1"/>
  <c r="Q101" i="1"/>
  <c r="Q45" i="1"/>
  <c r="Q109" i="1"/>
  <c r="R8" i="1"/>
  <c r="R16" i="1"/>
  <c r="R24" i="1"/>
  <c r="Q53" i="1"/>
  <c r="Q117" i="1"/>
  <c r="Q61" i="1"/>
  <c r="Q125" i="1"/>
  <c r="Q69" i="1"/>
  <c r="Q133" i="1"/>
  <c r="R14" i="1"/>
  <c r="R23" i="1"/>
  <c r="R33" i="1"/>
  <c r="R42" i="1"/>
  <c r="R51" i="1"/>
  <c r="R69" i="1"/>
  <c r="R97" i="1"/>
  <c r="R124" i="1"/>
  <c r="R133" i="1"/>
  <c r="R12" i="1"/>
  <c r="R22" i="1"/>
  <c r="R34" i="1"/>
  <c r="R54" i="1"/>
  <c r="R65" i="1"/>
  <c r="R95" i="1"/>
  <c r="R138" i="1"/>
  <c r="R7" i="1"/>
  <c r="R18" i="1"/>
  <c r="R28" i="1"/>
  <c r="R38" i="1"/>
  <c r="R59" i="1"/>
  <c r="R70" i="1"/>
  <c r="R101" i="1"/>
  <c r="R111" i="1"/>
  <c r="R10" i="1"/>
  <c r="R25" i="1"/>
  <c r="R37" i="1"/>
  <c r="R52" i="1"/>
  <c r="R66" i="1"/>
  <c r="R79" i="1"/>
  <c r="R93" i="1"/>
  <c r="R121" i="1"/>
  <c r="R135" i="1"/>
  <c r="R149" i="1"/>
  <c r="R11" i="1"/>
  <c r="R26" i="1"/>
  <c r="R39" i="1"/>
  <c r="R53" i="1"/>
  <c r="R67" i="1"/>
  <c r="R82" i="1"/>
  <c r="R94" i="1"/>
  <c r="R109" i="1"/>
  <c r="R137" i="1"/>
  <c r="R150" i="1"/>
  <c r="R15" i="1"/>
  <c r="R29" i="1"/>
  <c r="R43" i="1"/>
  <c r="R57" i="1"/>
  <c r="R71" i="1"/>
  <c r="R84" i="1"/>
  <c r="R113" i="1"/>
  <c r="R126" i="1"/>
  <c r="R17" i="1"/>
  <c r="R30" i="1"/>
  <c r="R45" i="1"/>
  <c r="R58" i="1"/>
  <c r="R73" i="1"/>
  <c r="R86" i="1"/>
  <c r="R100" i="1"/>
  <c r="R114" i="1"/>
  <c r="R129" i="1"/>
  <c r="R141" i="1"/>
  <c r="R6" i="1"/>
  <c r="R20" i="1"/>
  <c r="R35" i="1"/>
  <c r="R47" i="1"/>
  <c r="R76" i="1"/>
  <c r="R90" i="1"/>
  <c r="R118" i="1"/>
  <c r="R31" i="1"/>
  <c r="R68" i="1"/>
  <c r="R105" i="1"/>
  <c r="R145" i="1"/>
  <c r="R36" i="1"/>
  <c r="R74" i="1"/>
  <c r="R110" i="1"/>
  <c r="R147" i="1"/>
  <c r="R41" i="1"/>
  <c r="R77" i="1"/>
  <c r="R9" i="1"/>
  <c r="R46" i="1"/>
  <c r="R83" i="1"/>
  <c r="R119" i="1"/>
  <c r="R13" i="1"/>
  <c r="R50" i="1"/>
  <c r="R89" i="1"/>
  <c r="R125" i="1"/>
  <c r="R19" i="1"/>
  <c r="R55" i="1"/>
  <c r="R92" i="1"/>
  <c r="R130" i="1"/>
  <c r="R21" i="1"/>
  <c r="R61" i="1"/>
  <c r="R98" i="1"/>
  <c r="R134" i="1"/>
  <c r="R27" i="1"/>
  <c r="R63" i="1"/>
  <c r="R139" i="1"/>
  <c r="R102" i="1"/>
  <c r="R153" i="1"/>
  <c r="R127" i="1"/>
  <c r="R80" i="1"/>
  <c r="R85" i="1"/>
  <c r="R48" i="1"/>
  <c r="R107" i="1"/>
  <c r="R142" i="1"/>
  <c r="R151" i="1"/>
  <c r="R81" i="1"/>
  <c r="R49" i="1"/>
  <c r="R117" i="1"/>
  <c r="R144" i="1"/>
  <c r="R62" i="1"/>
  <c r="R78" i="1"/>
  <c r="R88" i="1"/>
  <c r="R136" i="1"/>
  <c r="R123" i="1"/>
  <c r="R116" i="1"/>
  <c r="R108" i="1"/>
  <c r="R75" i="1"/>
  <c r="R154" i="1"/>
  <c r="R87" i="1"/>
  <c r="R115" i="1"/>
  <c r="R140" i="1"/>
  <c r="R103" i="1"/>
  <c r="R148" i="1"/>
  <c r="R112" i="1"/>
  <c r="R128" i="1"/>
  <c r="R155" i="1"/>
  <c r="R106" i="1"/>
  <c r="R96" i="1"/>
  <c r="R56" i="1"/>
  <c r="R91" i="1"/>
  <c r="R122" i="1"/>
  <c r="R131" i="1"/>
  <c r="R143" i="1"/>
  <c r="R152" i="1"/>
  <c r="R120" i="1"/>
  <c r="R40" i="1"/>
  <c r="R146" i="1"/>
  <c r="R99" i="1"/>
  <c r="R132" i="1"/>
  <c r="R104" i="1"/>
  <c r="R72" i="1"/>
  <c r="R64" i="1"/>
  <c r="R32" i="1"/>
  <c r="R60" i="1"/>
  <c r="O13" i="1"/>
  <c r="O21" i="1"/>
  <c r="O29" i="1"/>
  <c r="O37" i="1"/>
  <c r="O45" i="1"/>
  <c r="O53" i="1"/>
  <c r="O61" i="1"/>
  <c r="O69" i="1"/>
  <c r="O77" i="1"/>
  <c r="O85" i="1"/>
  <c r="O93" i="1"/>
  <c r="O101" i="1"/>
  <c r="O109" i="1"/>
  <c r="O117" i="1"/>
  <c r="O125" i="1"/>
  <c r="O133" i="1"/>
  <c r="O141" i="1"/>
  <c r="O149" i="1"/>
  <c r="O7" i="1"/>
  <c r="O15" i="1"/>
  <c r="O23" i="1"/>
  <c r="O31" i="1"/>
  <c r="O39" i="1"/>
  <c r="O47" i="1"/>
  <c r="O55" i="1"/>
  <c r="O63" i="1"/>
  <c r="O71" i="1"/>
  <c r="O79" i="1"/>
  <c r="O87" i="1"/>
  <c r="O95" i="1"/>
  <c r="O103" i="1"/>
  <c r="O111" i="1"/>
  <c r="O119" i="1"/>
  <c r="O127" i="1"/>
  <c r="O135" i="1"/>
  <c r="O143" i="1"/>
  <c r="O151" i="1"/>
  <c r="O9" i="1"/>
  <c r="O17" i="1"/>
  <c r="O25" i="1"/>
  <c r="O33" i="1"/>
  <c r="O41" i="1"/>
  <c r="O49" i="1"/>
  <c r="O57" i="1"/>
  <c r="O65" i="1"/>
  <c r="O73" i="1"/>
  <c r="O81" i="1"/>
  <c r="O89" i="1"/>
  <c r="O97" i="1"/>
  <c r="O105" i="1"/>
  <c r="O113" i="1"/>
  <c r="O121" i="1"/>
  <c r="O129" i="1"/>
  <c r="O137" i="1"/>
  <c r="O145" i="1"/>
  <c r="O153" i="1"/>
  <c r="O11" i="1"/>
  <c r="O19" i="1"/>
  <c r="O27" i="1"/>
  <c r="O35" i="1"/>
  <c r="O43" i="1"/>
  <c r="O51" i="1"/>
  <c r="O59" i="1"/>
  <c r="O67" i="1"/>
  <c r="O75" i="1"/>
  <c r="O83" i="1"/>
  <c r="O91" i="1"/>
  <c r="O99" i="1"/>
  <c r="O107" i="1"/>
  <c r="O115" i="1"/>
  <c r="O123" i="1"/>
  <c r="O131" i="1"/>
  <c r="O139" i="1"/>
  <c r="O147" i="1"/>
  <c r="O155" i="1"/>
  <c r="O22" i="1"/>
  <c r="O38" i="1"/>
  <c r="O54" i="1"/>
  <c r="O70" i="1"/>
  <c r="O86" i="1"/>
  <c r="O102" i="1"/>
  <c r="O118" i="1"/>
  <c r="O134" i="1"/>
  <c r="O150" i="1"/>
  <c r="O8" i="1"/>
  <c r="O24" i="1"/>
  <c r="O40" i="1"/>
  <c r="O56" i="1"/>
  <c r="O72" i="1"/>
  <c r="O88" i="1"/>
  <c r="O104" i="1"/>
  <c r="O120" i="1"/>
  <c r="O136" i="1"/>
  <c r="O152" i="1"/>
  <c r="O10" i="1"/>
  <c r="O26" i="1"/>
  <c r="O42" i="1"/>
  <c r="O58" i="1"/>
  <c r="O74" i="1"/>
  <c r="O90" i="1"/>
  <c r="O106" i="1"/>
  <c r="O122" i="1"/>
  <c r="O138" i="1"/>
  <c r="O154" i="1"/>
  <c r="O12" i="1"/>
  <c r="O28" i="1"/>
  <c r="O44" i="1"/>
  <c r="O60" i="1"/>
  <c r="O76" i="1"/>
  <c r="O92" i="1"/>
  <c r="O108" i="1"/>
  <c r="O124" i="1"/>
  <c r="O140" i="1"/>
  <c r="O6" i="1"/>
  <c r="O14" i="1"/>
  <c r="O30" i="1"/>
  <c r="O46" i="1"/>
  <c r="O62" i="1"/>
  <c r="O78" i="1"/>
  <c r="O94" i="1"/>
  <c r="O110" i="1"/>
  <c r="O126" i="1"/>
  <c r="O142" i="1"/>
  <c r="P7" i="1"/>
  <c r="P15" i="1"/>
  <c r="P23" i="1"/>
  <c r="P31" i="1"/>
  <c r="P39" i="1"/>
  <c r="P47" i="1"/>
  <c r="P55" i="1"/>
  <c r="P63" i="1"/>
  <c r="P71" i="1"/>
  <c r="P79" i="1"/>
  <c r="P87" i="1"/>
  <c r="P95" i="1"/>
  <c r="P103" i="1"/>
  <c r="P111" i="1"/>
  <c r="P119" i="1"/>
  <c r="P127" i="1"/>
  <c r="P135" i="1"/>
  <c r="P143" i="1"/>
  <c r="P151" i="1"/>
  <c r="O16" i="1"/>
  <c r="O32" i="1"/>
  <c r="O48" i="1"/>
  <c r="O64" i="1"/>
  <c r="O80" i="1"/>
  <c r="O96" i="1"/>
  <c r="O112" i="1"/>
  <c r="O128" i="1"/>
  <c r="O144" i="1"/>
  <c r="O18" i="1"/>
  <c r="O34" i="1"/>
  <c r="O50" i="1"/>
  <c r="O66" i="1"/>
  <c r="O82" i="1"/>
  <c r="O98" i="1"/>
  <c r="O114" i="1"/>
  <c r="O130" i="1"/>
  <c r="O146" i="1"/>
  <c r="O20" i="1"/>
  <c r="O148" i="1"/>
  <c r="O36" i="1"/>
  <c r="O52" i="1"/>
  <c r="P8" i="1"/>
  <c r="P17" i="1"/>
  <c r="P26" i="1"/>
  <c r="P35" i="1"/>
  <c r="P44" i="1"/>
  <c r="P53" i="1"/>
  <c r="P62" i="1"/>
  <c r="P72" i="1"/>
  <c r="P81" i="1"/>
  <c r="P90" i="1"/>
  <c r="P108" i="1"/>
  <c r="P117" i="1"/>
  <c r="P126" i="1"/>
  <c r="P136" i="1"/>
  <c r="P145" i="1"/>
  <c r="P154" i="1"/>
  <c r="O68" i="1"/>
  <c r="O84" i="1"/>
  <c r="O100" i="1"/>
  <c r="P16" i="1"/>
  <c r="P27" i="1"/>
  <c r="P37" i="1"/>
  <c r="P48" i="1"/>
  <c r="P58" i="1"/>
  <c r="P68" i="1"/>
  <c r="P78" i="1"/>
  <c r="P89" i="1"/>
  <c r="P100" i="1"/>
  <c r="P110" i="1"/>
  <c r="P121" i="1"/>
  <c r="P141" i="1"/>
  <c r="P152" i="1"/>
  <c r="O116" i="1"/>
  <c r="P21" i="1"/>
  <c r="P32" i="1"/>
  <c r="P42" i="1"/>
  <c r="P52" i="1"/>
  <c r="P64" i="1"/>
  <c r="P74" i="1"/>
  <c r="P84" i="1"/>
  <c r="P94" i="1"/>
  <c r="P105" i="1"/>
  <c r="P115" i="1"/>
  <c r="P125" i="1"/>
  <c r="P137" i="1"/>
  <c r="P10" i="1"/>
  <c r="P24" i="1"/>
  <c r="P38" i="1"/>
  <c r="P51" i="1"/>
  <c r="P66" i="1"/>
  <c r="P80" i="1"/>
  <c r="P93" i="1"/>
  <c r="P107" i="1"/>
  <c r="P122" i="1"/>
  <c r="P134" i="1"/>
  <c r="P149" i="1"/>
  <c r="P12" i="1"/>
  <c r="P25" i="1"/>
  <c r="P40" i="1"/>
  <c r="P54" i="1"/>
  <c r="P67" i="1"/>
  <c r="P82" i="1"/>
  <c r="P96" i="1"/>
  <c r="P109" i="1"/>
  <c r="P123" i="1"/>
  <c r="P138" i="1"/>
  <c r="P150" i="1"/>
  <c r="P14" i="1"/>
  <c r="P29" i="1"/>
  <c r="P43" i="1"/>
  <c r="P57" i="1"/>
  <c r="P70" i="1"/>
  <c r="P85" i="1"/>
  <c r="P98" i="1"/>
  <c r="P113" i="1"/>
  <c r="P128" i="1"/>
  <c r="P140" i="1"/>
  <c r="P18" i="1"/>
  <c r="P30" i="1"/>
  <c r="P45" i="1"/>
  <c r="P59" i="1"/>
  <c r="P73" i="1"/>
  <c r="P86" i="1"/>
  <c r="P101" i="1"/>
  <c r="P114" i="1"/>
  <c r="P129" i="1"/>
  <c r="P142" i="1"/>
  <c r="O132" i="1"/>
  <c r="P6" i="1"/>
  <c r="P20" i="1"/>
  <c r="P34" i="1"/>
  <c r="P49" i="1"/>
  <c r="P61" i="1"/>
  <c r="P76" i="1"/>
  <c r="P91" i="1"/>
  <c r="P104" i="1"/>
  <c r="P118" i="1"/>
  <c r="P132" i="1"/>
  <c r="P146" i="1"/>
  <c r="P28" i="1"/>
  <c r="P65" i="1"/>
  <c r="P102" i="1"/>
  <c r="P139" i="1"/>
  <c r="P33" i="1"/>
  <c r="P69" i="1"/>
  <c r="P106" i="1"/>
  <c r="P144" i="1"/>
  <c r="P36" i="1"/>
  <c r="P75" i="1"/>
  <c r="P112" i="1"/>
  <c r="P148" i="1"/>
  <c r="P41" i="1"/>
  <c r="P77" i="1"/>
  <c r="P116" i="1"/>
  <c r="P153" i="1"/>
  <c r="P9" i="1"/>
  <c r="P46" i="1"/>
  <c r="P83" i="1"/>
  <c r="P120" i="1"/>
  <c r="P13" i="1"/>
  <c r="P50" i="1"/>
  <c r="P88" i="1"/>
  <c r="P124" i="1"/>
  <c r="P19" i="1"/>
  <c r="P56" i="1"/>
  <c r="P92" i="1"/>
  <c r="P130" i="1"/>
  <c r="P60" i="1"/>
  <c r="P97" i="1"/>
  <c r="P133" i="1"/>
  <c r="P22" i="1"/>
  <c r="P155" i="1"/>
  <c r="P147" i="1"/>
  <c r="P131" i="1"/>
  <c r="P99" i="1"/>
  <c r="B56" i="1" l="1"/>
  <c r="C56" i="1" a="1"/>
  <c r="C56" i="1" s="1"/>
  <c r="B55" i="1"/>
  <c r="B58" i="1" s="1"/>
  <c r="B61" i="1" s="1"/>
  <c r="C55" i="1" a="1"/>
  <c r="C55" i="1" s="1"/>
</calcChain>
</file>

<file path=xl/comments1.xml><?xml version="1.0" encoding="utf-8"?>
<comments xmlns="http://schemas.openxmlformats.org/spreadsheetml/2006/main">
  <authors>
    <author>marco</author>
  </authors>
  <commentList>
    <comment ref="B55" authorId="0" shapeId="0">
      <text>
        <r>
          <rPr>
            <b/>
            <sz val="10"/>
            <color indexed="81"/>
            <rFont val="Tahoma"/>
            <family val="2"/>
          </rPr>
          <t>Marco: somma dei quadrati dei residui utilizzando la funzione somma.q</t>
        </r>
        <r>
          <rPr>
            <sz val="10"/>
            <color indexed="81"/>
            <rFont val="Tahoma"/>
            <family val="2"/>
          </rPr>
          <t xml:space="preserve">
</t>
        </r>
      </text>
    </comment>
    <comment ref="D55" authorId="0" shapeId="0">
      <text>
        <r>
          <rPr>
            <b/>
            <sz val="10"/>
            <color indexed="81"/>
            <rFont val="Tahoma"/>
            <family val="2"/>
          </rPr>
          <t>Marco: somma dei quadrati dei residui utilizzando la funzione REGR.LIN</t>
        </r>
        <r>
          <rPr>
            <sz val="10"/>
            <color indexed="81"/>
            <rFont val="Tahoma"/>
            <family val="2"/>
          </rPr>
          <t xml:space="preserve">
</t>
        </r>
      </text>
    </comment>
  </commentList>
</comments>
</file>

<file path=xl/sharedStrings.xml><?xml version="1.0" encoding="utf-8"?>
<sst xmlns="http://schemas.openxmlformats.org/spreadsheetml/2006/main" count="28" uniqueCount="26">
  <si>
    <t>X</t>
  </si>
  <si>
    <t>y</t>
  </si>
  <si>
    <t>y= Spesa annua (in migliaia di Euro)</t>
  </si>
  <si>
    <t>Y_hat</t>
  </si>
  <si>
    <t>Residui</t>
  </si>
  <si>
    <t>DATASET ORDINATO IN BASE AI VALORI DI X</t>
  </si>
  <si>
    <t>y_hat(Xord)</t>
  </si>
  <si>
    <t>y(Xord)</t>
  </si>
  <si>
    <t>Res(Xord)</t>
  </si>
  <si>
    <t>X ord</t>
  </si>
  <si>
    <t>X= Reddito annuo (in migliaia di Euro)</t>
  </si>
  <si>
    <t>Sequenza</t>
  </si>
  <si>
    <t>OUTPUT DELLA FUNZIONE REGR.LIN (tutte le osservazioni)</t>
  </si>
  <si>
    <t>OUTPUT DELLA FUNZIONE REGR.LIN (sulle 150 osservazioni X  più piccole)</t>
  </si>
  <si>
    <t>OUTPUT DELLA FUNZIONE REGR.LIN (sulle 150 osservazioni X  più grandi)</t>
  </si>
  <si>
    <t>Test F</t>
  </si>
  <si>
    <t>Calcolo del p-value</t>
  </si>
  <si>
    <t>Conclusione</t>
  </si>
  <si>
    <t>X più piccole</t>
  </si>
  <si>
    <t>X più grandi</t>
  </si>
  <si>
    <t>Somma dei quadrati dei residui</t>
  </si>
  <si>
    <t>Rifiuto decisamente l'ipotesi nulla che la variabilità della spesa delle 150 persone che presentano il reddito più elevato sia uguale alla variabilità della spesa delle 150 persone che presentano il reddito più basso</t>
  </si>
  <si>
    <t>Valori adattati (sulle 150 osservazioni X più piccole</t>
  </si>
  <si>
    <t>Valori adattati (sulle 150 osservazioni X più grandi)</t>
  </si>
  <si>
    <t>Res (sulle 150 osservazioni X più grandi)</t>
  </si>
  <si>
    <t>Res (sulle 150 osservazioni X più piccole)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</si>
</sst>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1" formatCode="0.000"/>
  </numFmts>
  <fonts count="6" x14ac:knownFonts="1">
    <font>
      <sz val="10"/>
      <name val="Arial"/>
    </font>
    <font>
      <sz val="8"/>
      <name val="Arial"/>
      <family val="2"/>
    </font>
    <font>
      <sz val="10"/>
      <color indexed="81"/>
      <name val="Tahoma"/>
      <family val="2"/>
    </font>
    <font>
      <b/>
      <sz val="10"/>
      <color indexed="81"/>
      <name val="Tahoma"/>
      <family val="2"/>
    </font>
    <font>
      <b/>
      <sz val="12"/>
      <name val="Arial"/>
      <family val="2"/>
    </font>
    <font>
      <u/>
      <sz val="10"/>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7">
    <xf numFmtId="0" fontId="0" fillId="0" borderId="0" xfId="0"/>
    <xf numFmtId="171" fontId="0" fillId="0" borderId="0" xfId="0" applyNumberFormat="1"/>
    <xf numFmtId="2" fontId="0" fillId="0" borderId="0" xfId="0" applyNumberFormat="1"/>
    <xf numFmtId="0" fontId="4" fillId="0" borderId="0" xfId="0" applyFont="1"/>
    <xf numFmtId="0" fontId="5" fillId="0" borderId="0" xfId="0" applyFont="1"/>
    <xf numFmtId="0" fontId="0" fillId="0" borderId="0" xfId="0" applyAlignment="1">
      <alignment horizontal="center" wrapText="1"/>
    </xf>
    <xf numFmtId="0" fontId="0" fillId="0" borderId="0" xfId="0" applyAlignment="1">
      <alignment horizontal="center"/>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it-IT"/>
              <a:t>Diagramma di dispersione sui valori originari</a:t>
            </a:r>
          </a:p>
        </c:rich>
      </c:tx>
      <c:layout>
        <c:manualLayout>
          <c:xMode val="edge"/>
          <c:yMode val="edge"/>
          <c:x val="0.21371627403571886"/>
          <c:y val="3.4884918815190763E-2"/>
        </c:manualLayout>
      </c:layout>
      <c:overlay val="0"/>
      <c:spPr>
        <a:noFill/>
        <a:ln w="25400">
          <a:noFill/>
        </a:ln>
      </c:spPr>
    </c:title>
    <c:autoTitleDeleted val="0"/>
    <c:plotArea>
      <c:layout>
        <c:manualLayout>
          <c:layoutTarget val="inner"/>
          <c:xMode val="edge"/>
          <c:yMode val="edge"/>
          <c:x val="0.1142508383209818"/>
          <c:y val="0.19302988411072219"/>
          <c:w val="0.82529429093038598"/>
          <c:h val="0.67211610250600862"/>
        </c:manualLayout>
      </c:layout>
      <c:scatterChart>
        <c:scatterStyle val="lineMarker"/>
        <c:varyColors val="0"/>
        <c:ser>
          <c:idx val="0"/>
          <c:order val="0"/>
          <c:spPr>
            <a:ln w="19050">
              <a:noFill/>
            </a:ln>
          </c:spPr>
          <c:marker>
            <c:symbol val="diamond"/>
            <c:size val="5"/>
            <c:spPr>
              <a:solidFill>
                <a:srgbClr val="000080"/>
              </a:solidFill>
              <a:ln>
                <a:solidFill>
                  <a:srgbClr val="000080"/>
                </a:solidFill>
                <a:prstDash val="solid"/>
              </a:ln>
            </c:spPr>
          </c:marker>
          <c:xVal>
            <c:numRef>
              <c:f>Dati!$F$6:$F$305</c:f>
              <c:numCache>
                <c:formatCode>0.000</c:formatCode>
                <c:ptCount val="300"/>
                <c:pt idx="0">
                  <c:v>152.24199999999999</c:v>
                </c:pt>
                <c:pt idx="1">
                  <c:v>47.407000000000004</c:v>
                </c:pt>
                <c:pt idx="2">
                  <c:v>14.596</c:v>
                </c:pt>
                <c:pt idx="3">
                  <c:v>13.321</c:v>
                </c:pt>
                <c:pt idx="4">
                  <c:v>9.407</c:v>
                </c:pt>
                <c:pt idx="5">
                  <c:v>174.20699999999999</c:v>
                </c:pt>
                <c:pt idx="6">
                  <c:v>133.70699999999999</c:v>
                </c:pt>
                <c:pt idx="7">
                  <c:v>8.3610000000000007</c:v>
                </c:pt>
                <c:pt idx="8">
                  <c:v>91.064000000000007</c:v>
                </c:pt>
                <c:pt idx="9">
                  <c:v>102.741</c:v>
                </c:pt>
                <c:pt idx="10">
                  <c:v>106.262</c:v>
                </c:pt>
                <c:pt idx="11">
                  <c:v>162.92699999999999</c:v>
                </c:pt>
                <c:pt idx="12">
                  <c:v>90.593000000000004</c:v>
                </c:pt>
                <c:pt idx="13">
                  <c:v>87.772000000000006</c:v>
                </c:pt>
                <c:pt idx="14">
                  <c:v>188.232</c:v>
                </c:pt>
                <c:pt idx="15">
                  <c:v>183.05100000000002</c:v>
                </c:pt>
                <c:pt idx="16">
                  <c:v>184.053</c:v>
                </c:pt>
                <c:pt idx="17">
                  <c:v>21.501000000000001</c:v>
                </c:pt>
                <c:pt idx="18">
                  <c:v>16.259</c:v>
                </c:pt>
                <c:pt idx="19">
                  <c:v>263.40699999999998</c:v>
                </c:pt>
                <c:pt idx="20">
                  <c:v>156.12700000000001</c:v>
                </c:pt>
                <c:pt idx="21">
                  <c:v>123.59700000000001</c:v>
                </c:pt>
                <c:pt idx="22">
                  <c:v>237.76499999999999</c:v>
                </c:pt>
                <c:pt idx="23">
                  <c:v>95.626999999999995</c:v>
                </c:pt>
                <c:pt idx="24">
                  <c:v>23.097999999999999</c:v>
                </c:pt>
                <c:pt idx="25">
                  <c:v>157.501</c:v>
                </c:pt>
                <c:pt idx="26">
                  <c:v>43.600999999999999</c:v>
                </c:pt>
                <c:pt idx="27">
                  <c:v>57.331000000000003</c:v>
                </c:pt>
                <c:pt idx="28">
                  <c:v>30.666</c:v>
                </c:pt>
                <c:pt idx="29">
                  <c:v>4.5730000000000004</c:v>
                </c:pt>
                <c:pt idx="30">
                  <c:v>2.5369999999999999</c:v>
                </c:pt>
                <c:pt idx="31">
                  <c:v>48.534999999999997</c:v>
                </c:pt>
                <c:pt idx="32">
                  <c:v>173.732</c:v>
                </c:pt>
                <c:pt idx="33">
                  <c:v>6.218</c:v>
                </c:pt>
                <c:pt idx="34">
                  <c:v>34.338000000000001</c:v>
                </c:pt>
                <c:pt idx="35">
                  <c:v>38.414000000000001</c:v>
                </c:pt>
                <c:pt idx="36">
                  <c:v>113.00700000000001</c:v>
                </c:pt>
                <c:pt idx="37">
                  <c:v>32.021000000000001</c:v>
                </c:pt>
                <c:pt idx="38">
                  <c:v>122.742</c:v>
                </c:pt>
                <c:pt idx="39">
                  <c:v>50.914000000000001</c:v>
                </c:pt>
                <c:pt idx="40">
                  <c:v>100.902</c:v>
                </c:pt>
                <c:pt idx="41">
                  <c:v>211.41200000000001</c:v>
                </c:pt>
                <c:pt idx="42">
                  <c:v>26.292000000000002</c:v>
                </c:pt>
                <c:pt idx="43">
                  <c:v>109.836</c:v>
                </c:pt>
                <c:pt idx="44">
                  <c:v>208.58</c:v>
                </c:pt>
                <c:pt idx="45">
                  <c:v>2.3460000000000001</c:v>
                </c:pt>
                <c:pt idx="46">
                  <c:v>37.797000000000004</c:v>
                </c:pt>
                <c:pt idx="47">
                  <c:v>12.584</c:v>
                </c:pt>
                <c:pt idx="48">
                  <c:v>29.885999999999999</c:v>
                </c:pt>
                <c:pt idx="49">
                  <c:v>53.942</c:v>
                </c:pt>
                <c:pt idx="50">
                  <c:v>84.626999999999995</c:v>
                </c:pt>
                <c:pt idx="51">
                  <c:v>65.445999999999998</c:v>
                </c:pt>
                <c:pt idx="52">
                  <c:v>72.209999999999994</c:v>
                </c:pt>
                <c:pt idx="53">
                  <c:v>212.39699999999999</c:v>
                </c:pt>
                <c:pt idx="54">
                  <c:v>74.155000000000001</c:v>
                </c:pt>
                <c:pt idx="55">
                  <c:v>76.915999999999997</c:v>
                </c:pt>
                <c:pt idx="56">
                  <c:v>0.55900000000000005</c:v>
                </c:pt>
                <c:pt idx="57">
                  <c:v>1.198</c:v>
                </c:pt>
                <c:pt idx="58">
                  <c:v>42.667999999999999</c:v>
                </c:pt>
                <c:pt idx="59">
                  <c:v>70.355000000000004</c:v>
                </c:pt>
                <c:pt idx="60">
                  <c:v>57.304000000000002</c:v>
                </c:pt>
                <c:pt idx="61">
                  <c:v>8.32</c:v>
                </c:pt>
                <c:pt idx="62">
                  <c:v>84.171000000000006</c:v>
                </c:pt>
                <c:pt idx="63">
                  <c:v>110.026</c:v>
                </c:pt>
                <c:pt idx="64">
                  <c:v>21.739000000000001</c:v>
                </c:pt>
                <c:pt idx="65">
                  <c:v>65.144000000000005</c:v>
                </c:pt>
                <c:pt idx="66">
                  <c:v>196.74600000000001</c:v>
                </c:pt>
                <c:pt idx="67">
                  <c:v>139.74799999999999</c:v>
                </c:pt>
                <c:pt idx="68">
                  <c:v>65.204000000000008</c:v>
                </c:pt>
                <c:pt idx="69">
                  <c:v>240.14500000000001</c:v>
                </c:pt>
                <c:pt idx="70">
                  <c:v>50.561999999999998</c:v>
                </c:pt>
                <c:pt idx="71">
                  <c:v>226.155</c:v>
                </c:pt>
                <c:pt idx="72">
                  <c:v>18.466000000000001</c:v>
                </c:pt>
                <c:pt idx="73">
                  <c:v>10.037000000000001</c:v>
                </c:pt>
                <c:pt idx="74">
                  <c:v>43.372999999999998</c:v>
                </c:pt>
                <c:pt idx="75">
                  <c:v>157.708</c:v>
                </c:pt>
                <c:pt idx="76">
                  <c:v>42.951999999999998</c:v>
                </c:pt>
                <c:pt idx="77">
                  <c:v>67.194999999999993</c:v>
                </c:pt>
                <c:pt idx="78">
                  <c:v>71.064999999999998</c:v>
                </c:pt>
                <c:pt idx="79">
                  <c:v>37.453000000000003</c:v>
                </c:pt>
                <c:pt idx="80">
                  <c:v>89.787999999999997</c:v>
                </c:pt>
                <c:pt idx="81">
                  <c:v>23.679000000000002</c:v>
                </c:pt>
                <c:pt idx="82">
                  <c:v>27.859000000000002</c:v>
                </c:pt>
                <c:pt idx="83">
                  <c:v>25.081</c:v>
                </c:pt>
                <c:pt idx="84">
                  <c:v>106.158</c:v>
                </c:pt>
                <c:pt idx="85">
                  <c:v>6.8929999999999998</c:v>
                </c:pt>
                <c:pt idx="86">
                  <c:v>36.002000000000002</c:v>
                </c:pt>
                <c:pt idx="87">
                  <c:v>131.863</c:v>
                </c:pt>
                <c:pt idx="88">
                  <c:v>87.787999999999997</c:v>
                </c:pt>
                <c:pt idx="89">
                  <c:v>87.525999999999996</c:v>
                </c:pt>
                <c:pt idx="90">
                  <c:v>54.061</c:v>
                </c:pt>
                <c:pt idx="91">
                  <c:v>64.444000000000003</c:v>
                </c:pt>
                <c:pt idx="92">
                  <c:v>26.701000000000001</c:v>
                </c:pt>
                <c:pt idx="93">
                  <c:v>2.819</c:v>
                </c:pt>
                <c:pt idx="94">
                  <c:v>61.404000000000003</c:v>
                </c:pt>
                <c:pt idx="95">
                  <c:v>128.86600000000001</c:v>
                </c:pt>
                <c:pt idx="96">
                  <c:v>9.1539999999999999</c:v>
                </c:pt>
                <c:pt idx="97">
                  <c:v>56.813000000000002</c:v>
                </c:pt>
                <c:pt idx="98">
                  <c:v>48.753</c:v>
                </c:pt>
                <c:pt idx="99">
                  <c:v>24.664000000000001</c:v>
                </c:pt>
                <c:pt idx="100">
                  <c:v>207.38</c:v>
                </c:pt>
                <c:pt idx="101">
                  <c:v>30.367000000000001</c:v>
                </c:pt>
                <c:pt idx="102">
                  <c:v>6.4610000000000003</c:v>
                </c:pt>
                <c:pt idx="103">
                  <c:v>95.290999999999997</c:v>
                </c:pt>
                <c:pt idx="104">
                  <c:v>66.661000000000001</c:v>
                </c:pt>
                <c:pt idx="105">
                  <c:v>25.411000000000001</c:v>
                </c:pt>
                <c:pt idx="106">
                  <c:v>32.936</c:v>
                </c:pt>
                <c:pt idx="107">
                  <c:v>155.946</c:v>
                </c:pt>
                <c:pt idx="108">
                  <c:v>101.77</c:v>
                </c:pt>
                <c:pt idx="109">
                  <c:v>85.198999999999998</c:v>
                </c:pt>
                <c:pt idx="110">
                  <c:v>71.677999999999997</c:v>
                </c:pt>
                <c:pt idx="111">
                  <c:v>51.533000000000001</c:v>
                </c:pt>
                <c:pt idx="112">
                  <c:v>185.89600000000002</c:v>
                </c:pt>
                <c:pt idx="113">
                  <c:v>48.012</c:v>
                </c:pt>
                <c:pt idx="114">
                  <c:v>97.822000000000003</c:v>
                </c:pt>
                <c:pt idx="115">
                  <c:v>27.097999999999999</c:v>
                </c:pt>
                <c:pt idx="116">
                  <c:v>210.619</c:v>
                </c:pt>
                <c:pt idx="117">
                  <c:v>17.202000000000002</c:v>
                </c:pt>
                <c:pt idx="118">
                  <c:v>110.899</c:v>
                </c:pt>
                <c:pt idx="119">
                  <c:v>21.751000000000001</c:v>
                </c:pt>
                <c:pt idx="120">
                  <c:v>76.594999999999999</c:v>
                </c:pt>
                <c:pt idx="121">
                  <c:v>195.68600000000001</c:v>
                </c:pt>
                <c:pt idx="122">
                  <c:v>16.317</c:v>
                </c:pt>
                <c:pt idx="123">
                  <c:v>17.138999999999999</c:v>
                </c:pt>
                <c:pt idx="124">
                  <c:v>29.600999999999999</c:v>
                </c:pt>
                <c:pt idx="125">
                  <c:v>100.85900000000001</c:v>
                </c:pt>
                <c:pt idx="126">
                  <c:v>107.842</c:v>
                </c:pt>
                <c:pt idx="127">
                  <c:v>132.80199999999999</c:v>
                </c:pt>
                <c:pt idx="128">
                  <c:v>49.139000000000003</c:v>
                </c:pt>
                <c:pt idx="129">
                  <c:v>100.58800000000001</c:v>
                </c:pt>
                <c:pt idx="130">
                  <c:v>11.757</c:v>
                </c:pt>
                <c:pt idx="131">
                  <c:v>32.416000000000004</c:v>
                </c:pt>
                <c:pt idx="132">
                  <c:v>101.57600000000001</c:v>
                </c:pt>
                <c:pt idx="133">
                  <c:v>16.134</c:v>
                </c:pt>
                <c:pt idx="134">
                  <c:v>14.222</c:v>
                </c:pt>
                <c:pt idx="135">
                  <c:v>27.814</c:v>
                </c:pt>
                <c:pt idx="136">
                  <c:v>73.72</c:v>
                </c:pt>
                <c:pt idx="137">
                  <c:v>10.208</c:v>
                </c:pt>
                <c:pt idx="138">
                  <c:v>156.08000000000001</c:v>
                </c:pt>
                <c:pt idx="139">
                  <c:v>57.798999999999999</c:v>
                </c:pt>
                <c:pt idx="140">
                  <c:v>94.659000000000006</c:v>
                </c:pt>
                <c:pt idx="141">
                  <c:v>108.622</c:v>
                </c:pt>
                <c:pt idx="142">
                  <c:v>89.686999999999998</c:v>
                </c:pt>
                <c:pt idx="143">
                  <c:v>72.478999999999999</c:v>
                </c:pt>
                <c:pt idx="144">
                  <c:v>63.542999999999999</c:v>
                </c:pt>
                <c:pt idx="145">
                  <c:v>27.774999999999999</c:v>
                </c:pt>
                <c:pt idx="146">
                  <c:v>57.779000000000003</c:v>
                </c:pt>
                <c:pt idx="147">
                  <c:v>43.97</c:v>
                </c:pt>
                <c:pt idx="148">
                  <c:v>38.825000000000003</c:v>
                </c:pt>
                <c:pt idx="149">
                  <c:v>13.343999999999999</c:v>
                </c:pt>
                <c:pt idx="150">
                  <c:v>38.395000000000003</c:v>
                </c:pt>
                <c:pt idx="151">
                  <c:v>127.51300000000001</c:v>
                </c:pt>
                <c:pt idx="152">
                  <c:v>141.26900000000001</c:v>
                </c:pt>
                <c:pt idx="153">
                  <c:v>2.2010000000000001</c:v>
                </c:pt>
                <c:pt idx="154">
                  <c:v>153.01</c:v>
                </c:pt>
                <c:pt idx="155">
                  <c:v>67.406000000000006</c:v>
                </c:pt>
                <c:pt idx="156">
                  <c:v>169.5</c:v>
                </c:pt>
                <c:pt idx="157">
                  <c:v>47.954000000000001</c:v>
                </c:pt>
                <c:pt idx="158">
                  <c:v>114.56700000000001</c:v>
                </c:pt>
                <c:pt idx="159">
                  <c:v>131.637</c:v>
                </c:pt>
                <c:pt idx="160">
                  <c:v>56.673999999999999</c:v>
                </c:pt>
                <c:pt idx="161">
                  <c:v>30.731000000000002</c:v>
                </c:pt>
                <c:pt idx="162">
                  <c:v>17.495000000000001</c:v>
                </c:pt>
                <c:pt idx="163">
                  <c:v>69.194000000000003</c:v>
                </c:pt>
                <c:pt idx="164">
                  <c:v>65.174999999999997</c:v>
                </c:pt>
                <c:pt idx="165">
                  <c:v>83.6</c:v>
                </c:pt>
                <c:pt idx="166">
                  <c:v>164.798</c:v>
                </c:pt>
                <c:pt idx="167">
                  <c:v>7.77</c:v>
                </c:pt>
                <c:pt idx="168">
                  <c:v>105.38</c:v>
                </c:pt>
                <c:pt idx="169">
                  <c:v>105.95</c:v>
                </c:pt>
                <c:pt idx="170">
                  <c:v>132.04400000000001</c:v>
                </c:pt>
                <c:pt idx="171">
                  <c:v>166.10300000000001</c:v>
                </c:pt>
                <c:pt idx="172">
                  <c:v>32.798999999999999</c:v>
                </c:pt>
                <c:pt idx="173">
                  <c:v>16.870999999999999</c:v>
                </c:pt>
                <c:pt idx="174">
                  <c:v>36.789000000000001</c:v>
                </c:pt>
                <c:pt idx="175">
                  <c:v>85.510999999999996</c:v>
                </c:pt>
                <c:pt idx="176">
                  <c:v>126.098</c:v>
                </c:pt>
                <c:pt idx="177">
                  <c:v>51.121000000000002</c:v>
                </c:pt>
                <c:pt idx="178">
                  <c:v>77.396000000000001</c:v>
                </c:pt>
                <c:pt idx="179">
                  <c:v>19.864999999999998</c:v>
                </c:pt>
                <c:pt idx="180">
                  <c:v>187.345</c:v>
                </c:pt>
                <c:pt idx="181">
                  <c:v>23.06</c:v>
                </c:pt>
                <c:pt idx="182">
                  <c:v>9.8740000000000006</c:v>
                </c:pt>
                <c:pt idx="183">
                  <c:v>202.102</c:v>
                </c:pt>
                <c:pt idx="184">
                  <c:v>130.989</c:v>
                </c:pt>
                <c:pt idx="185">
                  <c:v>24.914999999999999</c:v>
                </c:pt>
                <c:pt idx="186">
                  <c:v>188.352</c:v>
                </c:pt>
                <c:pt idx="187">
                  <c:v>4.7620000000000005</c:v>
                </c:pt>
                <c:pt idx="188">
                  <c:v>27.058</c:v>
                </c:pt>
                <c:pt idx="189">
                  <c:v>92.037000000000006</c:v>
                </c:pt>
                <c:pt idx="190">
                  <c:v>2.371</c:v>
                </c:pt>
                <c:pt idx="191">
                  <c:v>107.889</c:v>
                </c:pt>
                <c:pt idx="192">
                  <c:v>91.492999999999995</c:v>
                </c:pt>
                <c:pt idx="193">
                  <c:v>103.732</c:v>
                </c:pt>
                <c:pt idx="194">
                  <c:v>48.198999999999998</c:v>
                </c:pt>
                <c:pt idx="195">
                  <c:v>203.196</c:v>
                </c:pt>
                <c:pt idx="196">
                  <c:v>69.224999999999994</c:v>
                </c:pt>
                <c:pt idx="197">
                  <c:v>57.734000000000002</c:v>
                </c:pt>
                <c:pt idx="198">
                  <c:v>209.83700000000002</c:v>
                </c:pt>
                <c:pt idx="199">
                  <c:v>116.685</c:v>
                </c:pt>
                <c:pt idx="200">
                  <c:v>10.063000000000001</c:v>
                </c:pt>
                <c:pt idx="201">
                  <c:v>93.286000000000001</c:v>
                </c:pt>
                <c:pt idx="202">
                  <c:v>62.198999999999998</c:v>
                </c:pt>
                <c:pt idx="203">
                  <c:v>208.387</c:v>
                </c:pt>
                <c:pt idx="204">
                  <c:v>32.869999999999997</c:v>
                </c:pt>
                <c:pt idx="205">
                  <c:v>114.605</c:v>
                </c:pt>
                <c:pt idx="206">
                  <c:v>37.174999999999997</c:v>
                </c:pt>
                <c:pt idx="207">
                  <c:v>45.329000000000001</c:v>
                </c:pt>
                <c:pt idx="208">
                  <c:v>22.737000000000002</c:v>
                </c:pt>
                <c:pt idx="209">
                  <c:v>2.1630000000000003</c:v>
                </c:pt>
                <c:pt idx="210">
                  <c:v>220.749</c:v>
                </c:pt>
                <c:pt idx="211">
                  <c:v>152.60900000000001</c:v>
                </c:pt>
                <c:pt idx="212">
                  <c:v>39.942</c:v>
                </c:pt>
                <c:pt idx="213">
                  <c:v>87.939000000000007</c:v>
                </c:pt>
                <c:pt idx="214">
                  <c:v>54.142000000000003</c:v>
                </c:pt>
                <c:pt idx="215">
                  <c:v>44.792000000000002</c:v>
                </c:pt>
                <c:pt idx="216">
                  <c:v>16.018000000000001</c:v>
                </c:pt>
                <c:pt idx="217">
                  <c:v>219.71</c:v>
                </c:pt>
                <c:pt idx="218">
                  <c:v>238.58600000000001</c:v>
                </c:pt>
                <c:pt idx="219">
                  <c:v>64.016999999999996</c:v>
                </c:pt>
                <c:pt idx="220">
                  <c:v>55.797000000000004</c:v>
                </c:pt>
                <c:pt idx="221">
                  <c:v>50.762999999999998</c:v>
                </c:pt>
                <c:pt idx="222">
                  <c:v>97.119</c:v>
                </c:pt>
                <c:pt idx="223">
                  <c:v>65.667000000000002</c:v>
                </c:pt>
                <c:pt idx="224">
                  <c:v>84.242000000000004</c:v>
                </c:pt>
                <c:pt idx="225">
                  <c:v>226.43100000000001</c:v>
                </c:pt>
                <c:pt idx="226">
                  <c:v>130.85</c:v>
                </c:pt>
                <c:pt idx="227">
                  <c:v>66.528999999999996</c:v>
                </c:pt>
                <c:pt idx="228">
                  <c:v>108.85300000000001</c:v>
                </c:pt>
                <c:pt idx="229">
                  <c:v>0.85399999999999998</c:v>
                </c:pt>
                <c:pt idx="230">
                  <c:v>70.988</c:v>
                </c:pt>
                <c:pt idx="231">
                  <c:v>32.420999999999999</c:v>
                </c:pt>
                <c:pt idx="232">
                  <c:v>98.146000000000001</c:v>
                </c:pt>
                <c:pt idx="233">
                  <c:v>63.347000000000001</c:v>
                </c:pt>
                <c:pt idx="234">
                  <c:v>101.94800000000001</c:v>
                </c:pt>
                <c:pt idx="235">
                  <c:v>126.879</c:v>
                </c:pt>
                <c:pt idx="236">
                  <c:v>16.872</c:v>
                </c:pt>
                <c:pt idx="237">
                  <c:v>289.26300000000003</c:v>
                </c:pt>
                <c:pt idx="238">
                  <c:v>90.426000000000002</c:v>
                </c:pt>
                <c:pt idx="239">
                  <c:v>29.841000000000001</c:v>
                </c:pt>
                <c:pt idx="240">
                  <c:v>59.524000000000001</c:v>
                </c:pt>
                <c:pt idx="241">
                  <c:v>103.196</c:v>
                </c:pt>
                <c:pt idx="242">
                  <c:v>17.425000000000001</c:v>
                </c:pt>
                <c:pt idx="243">
                  <c:v>34.292999999999999</c:v>
                </c:pt>
                <c:pt idx="244">
                  <c:v>120.563</c:v>
                </c:pt>
                <c:pt idx="245">
                  <c:v>39.227000000000004</c:v>
                </c:pt>
                <c:pt idx="246">
                  <c:v>205.57300000000001</c:v>
                </c:pt>
                <c:pt idx="247">
                  <c:v>38.5</c:v>
                </c:pt>
                <c:pt idx="248">
                  <c:v>2.387</c:v>
                </c:pt>
                <c:pt idx="249">
                  <c:v>4.1280000000000001</c:v>
                </c:pt>
                <c:pt idx="250">
                  <c:v>74.427000000000007</c:v>
                </c:pt>
                <c:pt idx="251">
                  <c:v>110.351</c:v>
                </c:pt>
                <c:pt idx="252">
                  <c:v>0.33900000000000002</c:v>
                </c:pt>
                <c:pt idx="253">
                  <c:v>58.265999999999998</c:v>
                </c:pt>
                <c:pt idx="254">
                  <c:v>44.335000000000001</c:v>
                </c:pt>
                <c:pt idx="255">
                  <c:v>20.545999999999999</c:v>
                </c:pt>
                <c:pt idx="256">
                  <c:v>55.654000000000003</c:v>
                </c:pt>
                <c:pt idx="257">
                  <c:v>1.9730000000000001</c:v>
                </c:pt>
                <c:pt idx="258">
                  <c:v>130.97800000000001</c:v>
                </c:pt>
                <c:pt idx="259">
                  <c:v>109.294</c:v>
                </c:pt>
                <c:pt idx="260">
                  <c:v>171.768</c:v>
                </c:pt>
                <c:pt idx="261">
                  <c:v>55.253999999999998</c:v>
                </c:pt>
                <c:pt idx="262">
                  <c:v>23.957000000000001</c:v>
                </c:pt>
                <c:pt idx="263">
                  <c:v>137.893</c:v>
                </c:pt>
                <c:pt idx="264">
                  <c:v>102.783</c:v>
                </c:pt>
                <c:pt idx="265">
                  <c:v>37.853999999999999</c:v>
                </c:pt>
                <c:pt idx="266">
                  <c:v>52.928000000000004</c:v>
                </c:pt>
                <c:pt idx="267">
                  <c:v>90.594999999999999</c:v>
                </c:pt>
                <c:pt idx="268">
                  <c:v>48.242000000000004</c:v>
                </c:pt>
                <c:pt idx="269">
                  <c:v>45.94</c:v>
                </c:pt>
                <c:pt idx="270">
                  <c:v>13.355</c:v>
                </c:pt>
                <c:pt idx="271">
                  <c:v>12.406000000000001</c:v>
                </c:pt>
                <c:pt idx="272">
                  <c:v>23.164999999999999</c:v>
                </c:pt>
                <c:pt idx="273">
                  <c:v>61.258000000000003</c:v>
                </c:pt>
                <c:pt idx="274">
                  <c:v>76.674000000000007</c:v>
                </c:pt>
                <c:pt idx="275">
                  <c:v>54.27</c:v>
                </c:pt>
                <c:pt idx="276">
                  <c:v>76.908000000000001</c:v>
                </c:pt>
                <c:pt idx="277">
                  <c:v>6.3959999999999999</c:v>
                </c:pt>
                <c:pt idx="278">
                  <c:v>203.542</c:v>
                </c:pt>
                <c:pt idx="279">
                  <c:v>7.9880000000000004</c:v>
                </c:pt>
                <c:pt idx="280">
                  <c:v>61.356999999999999</c:v>
                </c:pt>
                <c:pt idx="281">
                  <c:v>58.817</c:v>
                </c:pt>
                <c:pt idx="282">
                  <c:v>34.295000000000002</c:v>
                </c:pt>
                <c:pt idx="283">
                  <c:v>121.126</c:v>
                </c:pt>
                <c:pt idx="284">
                  <c:v>94.314999999999998</c:v>
                </c:pt>
                <c:pt idx="285">
                  <c:v>102.258</c:v>
                </c:pt>
                <c:pt idx="286">
                  <c:v>84.076999999999998</c:v>
                </c:pt>
                <c:pt idx="287">
                  <c:v>47.66</c:v>
                </c:pt>
                <c:pt idx="288">
                  <c:v>173.517</c:v>
                </c:pt>
                <c:pt idx="289">
                  <c:v>91.408000000000001</c:v>
                </c:pt>
                <c:pt idx="290">
                  <c:v>66.266000000000005</c:v>
                </c:pt>
                <c:pt idx="291">
                  <c:v>17.423999999999999</c:v>
                </c:pt>
                <c:pt idx="292">
                  <c:v>164.268</c:v>
                </c:pt>
                <c:pt idx="293">
                  <c:v>132.87100000000001</c:v>
                </c:pt>
                <c:pt idx="294">
                  <c:v>27.408999999999999</c:v>
                </c:pt>
                <c:pt idx="295">
                  <c:v>138.36199999999999</c:v>
                </c:pt>
                <c:pt idx="296">
                  <c:v>33.582999999999998</c:v>
                </c:pt>
                <c:pt idx="297">
                  <c:v>34.811999999999998</c:v>
                </c:pt>
                <c:pt idx="298">
                  <c:v>162.834</c:v>
                </c:pt>
                <c:pt idx="299">
                  <c:v>77.522000000000006</c:v>
                </c:pt>
              </c:numCache>
            </c:numRef>
          </c:xVal>
          <c:yVal>
            <c:numRef>
              <c:f>Dati!$G$6:$G$305</c:f>
              <c:numCache>
                <c:formatCode>General</c:formatCode>
                <c:ptCount val="300"/>
                <c:pt idx="0">
                  <c:v>150.792</c:v>
                </c:pt>
                <c:pt idx="1">
                  <c:v>84.004000000000005</c:v>
                </c:pt>
                <c:pt idx="2">
                  <c:v>7.6170000000000009</c:v>
                </c:pt>
                <c:pt idx="3">
                  <c:v>29.122</c:v>
                </c:pt>
                <c:pt idx="4">
                  <c:v>-3.6159999999999997</c:v>
                </c:pt>
                <c:pt idx="5">
                  <c:v>100.72800000000001</c:v>
                </c:pt>
                <c:pt idx="6">
                  <c:v>125.93100000000001</c:v>
                </c:pt>
                <c:pt idx="7">
                  <c:v>35.856000000000002</c:v>
                </c:pt>
                <c:pt idx="8">
                  <c:v>93.760999999999996</c:v>
                </c:pt>
                <c:pt idx="9">
                  <c:v>182.5</c:v>
                </c:pt>
                <c:pt idx="10">
                  <c:v>157.50399999999999</c:v>
                </c:pt>
                <c:pt idx="11">
                  <c:v>241.374</c:v>
                </c:pt>
                <c:pt idx="12">
                  <c:v>86.183999999999997</c:v>
                </c:pt>
                <c:pt idx="13">
                  <c:v>55.811000000000007</c:v>
                </c:pt>
                <c:pt idx="14">
                  <c:v>238.52199999999999</c:v>
                </c:pt>
                <c:pt idx="15">
                  <c:v>190.47900000000001</c:v>
                </c:pt>
                <c:pt idx="16">
                  <c:v>283.935</c:v>
                </c:pt>
                <c:pt idx="17">
                  <c:v>51.666000000000004</c:v>
                </c:pt>
                <c:pt idx="18">
                  <c:v>9.3079999999999998</c:v>
                </c:pt>
                <c:pt idx="19">
                  <c:v>220.46100000000001</c:v>
                </c:pt>
                <c:pt idx="20">
                  <c:v>161.34</c:v>
                </c:pt>
                <c:pt idx="21">
                  <c:v>121.167</c:v>
                </c:pt>
                <c:pt idx="22">
                  <c:v>258.17700000000002</c:v>
                </c:pt>
                <c:pt idx="23">
                  <c:v>50.61</c:v>
                </c:pt>
                <c:pt idx="24">
                  <c:v>26.307000000000002</c:v>
                </c:pt>
                <c:pt idx="25">
                  <c:v>232.71899999999999</c:v>
                </c:pt>
                <c:pt idx="26">
                  <c:v>62.337000000000003</c:v>
                </c:pt>
                <c:pt idx="27">
                  <c:v>31.456000000000003</c:v>
                </c:pt>
                <c:pt idx="28">
                  <c:v>47.884</c:v>
                </c:pt>
                <c:pt idx="29">
                  <c:v>8.6150000000000002</c:v>
                </c:pt>
                <c:pt idx="30">
                  <c:v>4.1760000000000002</c:v>
                </c:pt>
                <c:pt idx="31">
                  <c:v>36.795000000000002</c:v>
                </c:pt>
                <c:pt idx="32">
                  <c:v>115.672</c:v>
                </c:pt>
                <c:pt idx="33">
                  <c:v>30.298000000000002</c:v>
                </c:pt>
                <c:pt idx="34">
                  <c:v>14.907</c:v>
                </c:pt>
                <c:pt idx="35">
                  <c:v>28.878</c:v>
                </c:pt>
                <c:pt idx="36">
                  <c:v>168.21200000000002</c:v>
                </c:pt>
                <c:pt idx="37">
                  <c:v>40.844999999999999</c:v>
                </c:pt>
                <c:pt idx="38">
                  <c:v>233.97900000000001</c:v>
                </c:pt>
                <c:pt idx="39">
                  <c:v>34.911000000000001</c:v>
                </c:pt>
                <c:pt idx="40">
                  <c:v>80.966000000000008</c:v>
                </c:pt>
                <c:pt idx="41">
                  <c:v>298.86400000000003</c:v>
                </c:pt>
                <c:pt idx="42">
                  <c:v>17.475000000000001</c:v>
                </c:pt>
                <c:pt idx="43">
                  <c:v>107.07</c:v>
                </c:pt>
                <c:pt idx="44">
                  <c:v>179.52799999999999</c:v>
                </c:pt>
                <c:pt idx="45">
                  <c:v>-5.141</c:v>
                </c:pt>
                <c:pt idx="46">
                  <c:v>36.311</c:v>
                </c:pt>
                <c:pt idx="47">
                  <c:v>52.116</c:v>
                </c:pt>
                <c:pt idx="48">
                  <c:v>42.547000000000004</c:v>
                </c:pt>
                <c:pt idx="49">
                  <c:v>53.884999999999998</c:v>
                </c:pt>
                <c:pt idx="50">
                  <c:v>85.912999999999997</c:v>
                </c:pt>
                <c:pt idx="51">
                  <c:v>72.442999999999998</c:v>
                </c:pt>
                <c:pt idx="52">
                  <c:v>79.343000000000004</c:v>
                </c:pt>
                <c:pt idx="53">
                  <c:v>208.66200000000001</c:v>
                </c:pt>
                <c:pt idx="54">
                  <c:v>90.921999999999997</c:v>
                </c:pt>
                <c:pt idx="55">
                  <c:v>59.647999999999996</c:v>
                </c:pt>
                <c:pt idx="56">
                  <c:v>9.8170000000000002</c:v>
                </c:pt>
                <c:pt idx="57">
                  <c:v>-2.6539999999999999</c:v>
                </c:pt>
                <c:pt idx="58">
                  <c:v>33.672000000000004</c:v>
                </c:pt>
                <c:pt idx="59">
                  <c:v>62.367999999999995</c:v>
                </c:pt>
                <c:pt idx="60">
                  <c:v>23.045999999999999</c:v>
                </c:pt>
                <c:pt idx="61">
                  <c:v>13.297000000000001</c:v>
                </c:pt>
                <c:pt idx="62">
                  <c:v>107.48400000000001</c:v>
                </c:pt>
                <c:pt idx="63">
                  <c:v>89.427000000000007</c:v>
                </c:pt>
                <c:pt idx="64">
                  <c:v>62.028999999999996</c:v>
                </c:pt>
                <c:pt idx="65">
                  <c:v>50.389000000000003</c:v>
                </c:pt>
                <c:pt idx="66">
                  <c:v>254.09699999999998</c:v>
                </c:pt>
                <c:pt idx="67">
                  <c:v>194.57900000000001</c:v>
                </c:pt>
                <c:pt idx="68">
                  <c:v>103.07</c:v>
                </c:pt>
                <c:pt idx="69">
                  <c:v>210.91200000000001</c:v>
                </c:pt>
                <c:pt idx="70">
                  <c:v>62.134</c:v>
                </c:pt>
                <c:pt idx="71">
                  <c:v>319.69299999999998</c:v>
                </c:pt>
                <c:pt idx="72">
                  <c:v>0.35899999999999999</c:v>
                </c:pt>
                <c:pt idx="73">
                  <c:v>23.971000000000004</c:v>
                </c:pt>
                <c:pt idx="74">
                  <c:v>52.867000000000004</c:v>
                </c:pt>
                <c:pt idx="75">
                  <c:v>129.667</c:v>
                </c:pt>
                <c:pt idx="76">
                  <c:v>65.591999999999999</c:v>
                </c:pt>
                <c:pt idx="77">
                  <c:v>98.132000000000005</c:v>
                </c:pt>
                <c:pt idx="78">
                  <c:v>91.960999999999999</c:v>
                </c:pt>
                <c:pt idx="79">
                  <c:v>13.295999999999999</c:v>
                </c:pt>
                <c:pt idx="80">
                  <c:v>95.698999999999998</c:v>
                </c:pt>
                <c:pt idx="81">
                  <c:v>38.286999999999999</c:v>
                </c:pt>
                <c:pt idx="82">
                  <c:v>23.383000000000003</c:v>
                </c:pt>
                <c:pt idx="83">
                  <c:v>74.385999999999996</c:v>
                </c:pt>
                <c:pt idx="84">
                  <c:v>78.706000000000003</c:v>
                </c:pt>
                <c:pt idx="85">
                  <c:v>19.621000000000002</c:v>
                </c:pt>
                <c:pt idx="86">
                  <c:v>16.298999999999999</c:v>
                </c:pt>
                <c:pt idx="87">
                  <c:v>97.375</c:v>
                </c:pt>
                <c:pt idx="88">
                  <c:v>48.346000000000004</c:v>
                </c:pt>
                <c:pt idx="89">
                  <c:v>95.364999999999995</c:v>
                </c:pt>
                <c:pt idx="90">
                  <c:v>70.364000000000004</c:v>
                </c:pt>
                <c:pt idx="91">
                  <c:v>51.309000000000005</c:v>
                </c:pt>
                <c:pt idx="92">
                  <c:v>12.401</c:v>
                </c:pt>
                <c:pt idx="93">
                  <c:v>0.57099999999999973</c:v>
                </c:pt>
                <c:pt idx="94">
                  <c:v>60.6</c:v>
                </c:pt>
                <c:pt idx="95">
                  <c:v>149.18299999999999</c:v>
                </c:pt>
                <c:pt idx="96">
                  <c:v>27.003</c:v>
                </c:pt>
                <c:pt idx="97">
                  <c:v>96.667000000000002</c:v>
                </c:pt>
                <c:pt idx="98">
                  <c:v>42.481000000000002</c:v>
                </c:pt>
                <c:pt idx="99">
                  <c:v>8.6129999999999995</c:v>
                </c:pt>
                <c:pt idx="100">
                  <c:v>361.471</c:v>
                </c:pt>
                <c:pt idx="101">
                  <c:v>49.276000000000003</c:v>
                </c:pt>
                <c:pt idx="102">
                  <c:v>13.839000000000002</c:v>
                </c:pt>
                <c:pt idx="103">
                  <c:v>70.771000000000001</c:v>
                </c:pt>
                <c:pt idx="104">
                  <c:v>108.756</c:v>
                </c:pt>
                <c:pt idx="105">
                  <c:v>35.54</c:v>
                </c:pt>
                <c:pt idx="106">
                  <c:v>3.03</c:v>
                </c:pt>
                <c:pt idx="107">
                  <c:v>68.724000000000004</c:v>
                </c:pt>
                <c:pt idx="108">
                  <c:v>137.93200000000002</c:v>
                </c:pt>
                <c:pt idx="109">
                  <c:v>148.88300000000001</c:v>
                </c:pt>
                <c:pt idx="110">
                  <c:v>124.983</c:v>
                </c:pt>
                <c:pt idx="111">
                  <c:v>10.626000000000001</c:v>
                </c:pt>
                <c:pt idx="112">
                  <c:v>203.137</c:v>
                </c:pt>
                <c:pt idx="113">
                  <c:v>53.908999999999999</c:v>
                </c:pt>
                <c:pt idx="114">
                  <c:v>78.013000000000005</c:v>
                </c:pt>
                <c:pt idx="115">
                  <c:v>39.143000000000001</c:v>
                </c:pt>
                <c:pt idx="116">
                  <c:v>237.202</c:v>
                </c:pt>
                <c:pt idx="117">
                  <c:v>13.13</c:v>
                </c:pt>
                <c:pt idx="118">
                  <c:v>168.30799999999999</c:v>
                </c:pt>
                <c:pt idx="119">
                  <c:v>13.152000000000001</c:v>
                </c:pt>
                <c:pt idx="120">
                  <c:v>96.081000000000003</c:v>
                </c:pt>
                <c:pt idx="121">
                  <c:v>218.739</c:v>
                </c:pt>
                <c:pt idx="122">
                  <c:v>27.675000000000001</c:v>
                </c:pt>
                <c:pt idx="123">
                  <c:v>5.0999999999999996</c:v>
                </c:pt>
                <c:pt idx="124">
                  <c:v>28.442999999999998</c:v>
                </c:pt>
                <c:pt idx="125">
                  <c:v>112.682</c:v>
                </c:pt>
                <c:pt idx="126">
                  <c:v>115.283</c:v>
                </c:pt>
                <c:pt idx="127">
                  <c:v>130.12700000000001</c:v>
                </c:pt>
                <c:pt idx="128">
                  <c:v>73.301000000000002</c:v>
                </c:pt>
                <c:pt idx="129">
                  <c:v>95.114000000000004</c:v>
                </c:pt>
                <c:pt idx="130">
                  <c:v>-0.6</c:v>
                </c:pt>
                <c:pt idx="131">
                  <c:v>57.085000000000001</c:v>
                </c:pt>
                <c:pt idx="132">
                  <c:v>180.48400000000001</c:v>
                </c:pt>
                <c:pt idx="133">
                  <c:v>47.378999999999998</c:v>
                </c:pt>
                <c:pt idx="134">
                  <c:v>12.655999999999999</c:v>
                </c:pt>
                <c:pt idx="135">
                  <c:v>28.651000000000003</c:v>
                </c:pt>
                <c:pt idx="136">
                  <c:v>104.816</c:v>
                </c:pt>
                <c:pt idx="137">
                  <c:v>19.466000000000001</c:v>
                </c:pt>
                <c:pt idx="138">
                  <c:v>173.94300000000001</c:v>
                </c:pt>
                <c:pt idx="139">
                  <c:v>83.385999999999996</c:v>
                </c:pt>
                <c:pt idx="140">
                  <c:v>165.80600000000001</c:v>
                </c:pt>
                <c:pt idx="141">
                  <c:v>119.333</c:v>
                </c:pt>
                <c:pt idx="142">
                  <c:v>43.314</c:v>
                </c:pt>
                <c:pt idx="143">
                  <c:v>74.39</c:v>
                </c:pt>
                <c:pt idx="144">
                  <c:v>38.572000000000003</c:v>
                </c:pt>
                <c:pt idx="145">
                  <c:v>19.342000000000002</c:v>
                </c:pt>
                <c:pt idx="146">
                  <c:v>77.179000000000002</c:v>
                </c:pt>
                <c:pt idx="147">
                  <c:v>57.289000000000001</c:v>
                </c:pt>
                <c:pt idx="148">
                  <c:v>32.567</c:v>
                </c:pt>
                <c:pt idx="149">
                  <c:v>12.98</c:v>
                </c:pt>
                <c:pt idx="150">
                  <c:v>9.5760000000000005</c:v>
                </c:pt>
                <c:pt idx="151">
                  <c:v>141.33500000000001</c:v>
                </c:pt>
                <c:pt idx="152">
                  <c:v>170.77199999999999</c:v>
                </c:pt>
                <c:pt idx="153">
                  <c:v>-4.26</c:v>
                </c:pt>
                <c:pt idx="154">
                  <c:v>229.46299999999999</c:v>
                </c:pt>
                <c:pt idx="155">
                  <c:v>112.35300000000001</c:v>
                </c:pt>
                <c:pt idx="156">
                  <c:v>226.696</c:v>
                </c:pt>
                <c:pt idx="157">
                  <c:v>32.380000000000003</c:v>
                </c:pt>
                <c:pt idx="158">
                  <c:v>44.902000000000001</c:v>
                </c:pt>
                <c:pt idx="159">
                  <c:v>140.89600000000002</c:v>
                </c:pt>
                <c:pt idx="160">
                  <c:v>36.715000000000003</c:v>
                </c:pt>
                <c:pt idx="161">
                  <c:v>53.145000000000003</c:v>
                </c:pt>
                <c:pt idx="162">
                  <c:v>41.201999999999998</c:v>
                </c:pt>
                <c:pt idx="163">
                  <c:v>56.718000000000004</c:v>
                </c:pt>
                <c:pt idx="164">
                  <c:v>47.91</c:v>
                </c:pt>
                <c:pt idx="165">
                  <c:v>85.165999999999997</c:v>
                </c:pt>
                <c:pt idx="166">
                  <c:v>214.03399999999999</c:v>
                </c:pt>
                <c:pt idx="167">
                  <c:v>7.9830000000000005</c:v>
                </c:pt>
                <c:pt idx="168">
                  <c:v>144.73500000000001</c:v>
                </c:pt>
                <c:pt idx="169">
                  <c:v>154.12</c:v>
                </c:pt>
                <c:pt idx="170">
                  <c:v>134.31399999999999</c:v>
                </c:pt>
                <c:pt idx="171">
                  <c:v>43.253</c:v>
                </c:pt>
                <c:pt idx="172">
                  <c:v>53.83</c:v>
                </c:pt>
                <c:pt idx="173">
                  <c:v>32.603999999999999</c:v>
                </c:pt>
                <c:pt idx="174">
                  <c:v>54.257000000000005</c:v>
                </c:pt>
                <c:pt idx="175">
                  <c:v>31.308</c:v>
                </c:pt>
                <c:pt idx="176">
                  <c:v>178.83500000000001</c:v>
                </c:pt>
                <c:pt idx="177">
                  <c:v>30.602000000000004</c:v>
                </c:pt>
                <c:pt idx="178">
                  <c:v>128.959</c:v>
                </c:pt>
                <c:pt idx="179">
                  <c:v>32.441000000000003</c:v>
                </c:pt>
                <c:pt idx="180">
                  <c:v>176.72400000000002</c:v>
                </c:pt>
                <c:pt idx="181">
                  <c:v>27.100999999999999</c:v>
                </c:pt>
                <c:pt idx="182">
                  <c:v>41.457999999999998</c:v>
                </c:pt>
                <c:pt idx="183">
                  <c:v>263.28100000000001</c:v>
                </c:pt>
                <c:pt idx="184">
                  <c:v>94.649000000000001</c:v>
                </c:pt>
                <c:pt idx="185">
                  <c:v>30.247</c:v>
                </c:pt>
                <c:pt idx="186">
                  <c:v>114.22499999999999</c:v>
                </c:pt>
                <c:pt idx="187">
                  <c:v>3.7880000000000003</c:v>
                </c:pt>
                <c:pt idx="188">
                  <c:v>56.018000000000001</c:v>
                </c:pt>
                <c:pt idx="189">
                  <c:v>55.456000000000003</c:v>
                </c:pt>
                <c:pt idx="190">
                  <c:v>41.65</c:v>
                </c:pt>
                <c:pt idx="191">
                  <c:v>82.614999999999995</c:v>
                </c:pt>
                <c:pt idx="192">
                  <c:v>81.191000000000003</c:v>
                </c:pt>
                <c:pt idx="193">
                  <c:v>112.846</c:v>
                </c:pt>
                <c:pt idx="194">
                  <c:v>45.384</c:v>
                </c:pt>
                <c:pt idx="195">
                  <c:v>174.357</c:v>
                </c:pt>
                <c:pt idx="196">
                  <c:v>143.13</c:v>
                </c:pt>
                <c:pt idx="197">
                  <c:v>37.869</c:v>
                </c:pt>
                <c:pt idx="198">
                  <c:v>188.74100000000001</c:v>
                </c:pt>
                <c:pt idx="199">
                  <c:v>93.960999999999999</c:v>
                </c:pt>
                <c:pt idx="200">
                  <c:v>32.786999999999999</c:v>
                </c:pt>
                <c:pt idx="201">
                  <c:v>102.16500000000001</c:v>
                </c:pt>
                <c:pt idx="202">
                  <c:v>74.921000000000006</c:v>
                </c:pt>
                <c:pt idx="203">
                  <c:v>299.25299999999999</c:v>
                </c:pt>
                <c:pt idx="204">
                  <c:v>37.887999999999998</c:v>
                </c:pt>
                <c:pt idx="205">
                  <c:v>190.58500000000001</c:v>
                </c:pt>
                <c:pt idx="206">
                  <c:v>30.614999999999998</c:v>
                </c:pt>
                <c:pt idx="207">
                  <c:v>60.593000000000004</c:v>
                </c:pt>
                <c:pt idx="208">
                  <c:v>2.3710000000000004</c:v>
                </c:pt>
                <c:pt idx="209">
                  <c:v>20.847999999999999</c:v>
                </c:pt>
                <c:pt idx="210">
                  <c:v>142.19300000000001</c:v>
                </c:pt>
                <c:pt idx="211">
                  <c:v>201.64500000000001</c:v>
                </c:pt>
                <c:pt idx="212">
                  <c:v>32.222000000000001</c:v>
                </c:pt>
                <c:pt idx="213">
                  <c:v>170.79499999999999</c:v>
                </c:pt>
                <c:pt idx="214">
                  <c:v>28.802</c:v>
                </c:pt>
                <c:pt idx="215">
                  <c:v>72.715000000000003</c:v>
                </c:pt>
                <c:pt idx="216">
                  <c:v>11.259</c:v>
                </c:pt>
                <c:pt idx="217">
                  <c:v>102.405</c:v>
                </c:pt>
                <c:pt idx="218">
                  <c:v>387.58800000000002</c:v>
                </c:pt>
                <c:pt idx="219">
                  <c:v>36.045999999999999</c:v>
                </c:pt>
                <c:pt idx="220">
                  <c:v>49.103999999999999</c:v>
                </c:pt>
                <c:pt idx="221">
                  <c:v>62.164999999999999</c:v>
                </c:pt>
                <c:pt idx="222">
                  <c:v>109.401</c:v>
                </c:pt>
                <c:pt idx="223">
                  <c:v>112.762</c:v>
                </c:pt>
                <c:pt idx="224">
                  <c:v>91.412000000000006</c:v>
                </c:pt>
                <c:pt idx="225">
                  <c:v>239.624</c:v>
                </c:pt>
                <c:pt idx="226">
                  <c:v>205.197</c:v>
                </c:pt>
                <c:pt idx="227">
                  <c:v>42.500999999999998</c:v>
                </c:pt>
                <c:pt idx="228">
                  <c:v>63.653000000000006</c:v>
                </c:pt>
                <c:pt idx="229">
                  <c:v>18.855</c:v>
                </c:pt>
                <c:pt idx="230">
                  <c:v>94.149000000000001</c:v>
                </c:pt>
                <c:pt idx="231">
                  <c:v>25.2</c:v>
                </c:pt>
                <c:pt idx="232">
                  <c:v>76.584999999999994</c:v>
                </c:pt>
                <c:pt idx="233">
                  <c:v>40.195999999999998</c:v>
                </c:pt>
                <c:pt idx="234">
                  <c:v>89.366</c:v>
                </c:pt>
                <c:pt idx="235">
                  <c:v>205.791</c:v>
                </c:pt>
                <c:pt idx="236">
                  <c:v>3.4550000000000001</c:v>
                </c:pt>
                <c:pt idx="237">
                  <c:v>195.26499999999999</c:v>
                </c:pt>
                <c:pt idx="238">
                  <c:v>66.626999999999995</c:v>
                </c:pt>
                <c:pt idx="239">
                  <c:v>27.432000000000002</c:v>
                </c:pt>
                <c:pt idx="240">
                  <c:v>30.433</c:v>
                </c:pt>
                <c:pt idx="241">
                  <c:v>67.457000000000008</c:v>
                </c:pt>
                <c:pt idx="242">
                  <c:v>3.66</c:v>
                </c:pt>
                <c:pt idx="243">
                  <c:v>3.702</c:v>
                </c:pt>
                <c:pt idx="244">
                  <c:v>169.19300000000001</c:v>
                </c:pt>
                <c:pt idx="245">
                  <c:v>66.147000000000006</c:v>
                </c:pt>
                <c:pt idx="246">
                  <c:v>200.04900000000001</c:v>
                </c:pt>
                <c:pt idx="247">
                  <c:v>72.966000000000008</c:v>
                </c:pt>
                <c:pt idx="248">
                  <c:v>9.1580000000000013</c:v>
                </c:pt>
                <c:pt idx="249">
                  <c:v>2.0870000000000002</c:v>
                </c:pt>
                <c:pt idx="250">
                  <c:v>104.32</c:v>
                </c:pt>
                <c:pt idx="251">
                  <c:v>205.19</c:v>
                </c:pt>
                <c:pt idx="252">
                  <c:v>6.1740000000000004</c:v>
                </c:pt>
                <c:pt idx="253">
                  <c:v>48.664000000000001</c:v>
                </c:pt>
                <c:pt idx="254">
                  <c:v>42.631</c:v>
                </c:pt>
                <c:pt idx="255">
                  <c:v>24.456000000000003</c:v>
                </c:pt>
                <c:pt idx="256">
                  <c:v>61.897000000000006</c:v>
                </c:pt>
                <c:pt idx="257">
                  <c:v>30.392000000000003</c:v>
                </c:pt>
                <c:pt idx="258">
                  <c:v>94.436000000000007</c:v>
                </c:pt>
                <c:pt idx="259">
                  <c:v>157.69999999999999</c:v>
                </c:pt>
                <c:pt idx="260">
                  <c:v>166.16800000000001</c:v>
                </c:pt>
                <c:pt idx="261">
                  <c:v>51.128</c:v>
                </c:pt>
                <c:pt idx="262">
                  <c:v>-8.9730000000000008</c:v>
                </c:pt>
                <c:pt idx="263">
                  <c:v>159.053</c:v>
                </c:pt>
                <c:pt idx="264">
                  <c:v>105.063</c:v>
                </c:pt>
                <c:pt idx="265">
                  <c:v>69.182000000000002</c:v>
                </c:pt>
                <c:pt idx="266">
                  <c:v>71.153000000000006</c:v>
                </c:pt>
                <c:pt idx="267">
                  <c:v>34.206000000000003</c:v>
                </c:pt>
                <c:pt idx="268">
                  <c:v>85.305000000000007</c:v>
                </c:pt>
                <c:pt idx="269">
                  <c:v>90.123999999999995</c:v>
                </c:pt>
                <c:pt idx="270">
                  <c:v>1.0030000000000001</c:v>
                </c:pt>
                <c:pt idx="271">
                  <c:v>7.38</c:v>
                </c:pt>
                <c:pt idx="272">
                  <c:v>31.844000000000001</c:v>
                </c:pt>
                <c:pt idx="273">
                  <c:v>29.041000000000004</c:v>
                </c:pt>
                <c:pt idx="274">
                  <c:v>50.136000000000003</c:v>
                </c:pt>
                <c:pt idx="275">
                  <c:v>103.09100000000001</c:v>
                </c:pt>
                <c:pt idx="276">
                  <c:v>85.96</c:v>
                </c:pt>
                <c:pt idx="277">
                  <c:v>-1.66</c:v>
                </c:pt>
                <c:pt idx="278">
                  <c:v>362.66899999999998</c:v>
                </c:pt>
                <c:pt idx="279">
                  <c:v>24.352000000000004</c:v>
                </c:pt>
                <c:pt idx="280">
                  <c:v>88.067000000000007</c:v>
                </c:pt>
                <c:pt idx="281">
                  <c:v>39.08</c:v>
                </c:pt>
                <c:pt idx="282">
                  <c:v>4.7549999999999999</c:v>
                </c:pt>
                <c:pt idx="283">
                  <c:v>125.797</c:v>
                </c:pt>
                <c:pt idx="284">
                  <c:v>156.67500000000001</c:v>
                </c:pt>
                <c:pt idx="285">
                  <c:v>120.78800000000001</c:v>
                </c:pt>
                <c:pt idx="286">
                  <c:v>94.382000000000005</c:v>
                </c:pt>
                <c:pt idx="287">
                  <c:v>23.737000000000002</c:v>
                </c:pt>
                <c:pt idx="288">
                  <c:v>43.890999999999998</c:v>
                </c:pt>
                <c:pt idx="289">
                  <c:v>44.587000000000003</c:v>
                </c:pt>
                <c:pt idx="290">
                  <c:v>18.754999999999999</c:v>
                </c:pt>
                <c:pt idx="291">
                  <c:v>30.584000000000003</c:v>
                </c:pt>
                <c:pt idx="292">
                  <c:v>199.55</c:v>
                </c:pt>
                <c:pt idx="293">
                  <c:v>167.143</c:v>
                </c:pt>
                <c:pt idx="294">
                  <c:v>48.204999999999998</c:v>
                </c:pt>
                <c:pt idx="295">
                  <c:v>113.48700000000001</c:v>
                </c:pt>
                <c:pt idx="296">
                  <c:v>30.938000000000002</c:v>
                </c:pt>
                <c:pt idx="297">
                  <c:v>20.324999999999999</c:v>
                </c:pt>
                <c:pt idx="298">
                  <c:v>220.381</c:v>
                </c:pt>
                <c:pt idx="299">
                  <c:v>111.26300000000001</c:v>
                </c:pt>
              </c:numCache>
            </c:numRef>
          </c:yVal>
          <c:smooth val="0"/>
          <c:extLst>
            <c:ext xmlns:c16="http://schemas.microsoft.com/office/drawing/2014/chart" uri="{C3380CC4-5D6E-409C-BE32-E72D297353CC}">
              <c16:uniqueId val="{00000000-D505-4B46-94A3-09823E2A2443}"/>
            </c:ext>
          </c:extLst>
        </c:ser>
        <c:dLbls>
          <c:showLegendKey val="0"/>
          <c:showVal val="0"/>
          <c:showCatName val="0"/>
          <c:showSerName val="0"/>
          <c:showPercent val="0"/>
          <c:showBubbleSize val="0"/>
        </c:dLbls>
        <c:axId val="57142896"/>
        <c:axId val="1"/>
      </c:scatterChart>
      <c:valAx>
        <c:axId val="57142896"/>
        <c:scaling>
          <c:orientation val="minMax"/>
        </c:scaling>
        <c:delete val="0"/>
        <c:axPos val="b"/>
        <c:title>
          <c:tx>
            <c:rich>
              <a:bodyPr/>
              <a:lstStyle/>
              <a:p>
                <a:pPr>
                  <a:defRPr sz="875" b="1" i="0" u="none" strike="noStrike" baseline="0">
                    <a:solidFill>
                      <a:srgbClr val="000000"/>
                    </a:solidFill>
                    <a:latin typeface="Arial"/>
                    <a:ea typeface="Arial"/>
                    <a:cs typeface="Arial"/>
                  </a:defRPr>
                </a:pPr>
                <a:r>
                  <a:rPr lang="it-IT"/>
                  <a:t>X (reddito)</a:t>
                </a:r>
              </a:p>
            </c:rich>
          </c:tx>
          <c:layout>
            <c:manualLayout>
              <c:xMode val="edge"/>
              <c:yMode val="edge"/>
              <c:x val="0.47447701090948902"/>
              <c:y val="0.89305392166888342"/>
            </c:manualLayout>
          </c:layout>
          <c:overlay val="0"/>
          <c:spPr>
            <a:noFill/>
            <a:ln w="25400">
              <a:noFill/>
            </a:ln>
          </c:spPr>
        </c:title>
        <c:numFmt formatCode="0.000"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it-IT"/>
          </a:p>
        </c:txPr>
        <c:crossAx val="1"/>
        <c:crosses val="autoZero"/>
        <c:crossBetween val="midCat"/>
      </c:valAx>
      <c:valAx>
        <c:axId val="1"/>
        <c:scaling>
          <c:orientation val="minMax"/>
        </c:scaling>
        <c:delete val="0"/>
        <c:axPos val="l"/>
        <c:majorGridlines>
          <c:spPr>
            <a:ln w="3175">
              <a:solidFill>
                <a:srgbClr val="000000"/>
              </a:solidFill>
              <a:prstDash val="solid"/>
            </a:ln>
          </c:spPr>
        </c:majorGridlines>
        <c:title>
          <c:tx>
            <c:rich>
              <a:bodyPr/>
              <a:lstStyle/>
              <a:p>
                <a:pPr>
                  <a:defRPr sz="875" b="1" i="0" u="none" strike="noStrike" baseline="0">
                    <a:solidFill>
                      <a:srgbClr val="000000"/>
                    </a:solidFill>
                    <a:latin typeface="Arial"/>
                    <a:ea typeface="Arial"/>
                    <a:cs typeface="Arial"/>
                  </a:defRPr>
                </a:pPr>
                <a:r>
                  <a:rPr lang="it-IT"/>
                  <a:t>y (spesa)</a:t>
                </a:r>
              </a:p>
            </c:rich>
          </c:tx>
          <c:layout>
            <c:manualLayout>
              <c:xMode val="edge"/>
              <c:yMode val="edge"/>
              <c:x val="2.5538422683513577E-2"/>
              <c:y val="0.4511782833431338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it-IT"/>
          </a:p>
        </c:txPr>
        <c:crossAx val="5714289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75" b="0" i="0" u="none" strike="noStrike" baseline="0">
          <a:solidFill>
            <a:srgbClr val="000000"/>
          </a:solidFill>
          <a:latin typeface="Arial"/>
          <a:ea typeface="Arial"/>
          <a:cs typeface="Arial"/>
        </a:defRPr>
      </a:pPr>
      <a:endParaRPr lang="it-IT"/>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it-IT"/>
              <a:t>Residui basati sulla regressione che utilizza tutte le osservazioni</a:t>
            </a:r>
          </a:p>
        </c:rich>
      </c:tx>
      <c:layout>
        <c:manualLayout>
          <c:xMode val="edge"/>
          <c:yMode val="edge"/>
          <c:x val="0.16735205521965432"/>
          <c:y val="3.4483886787914204E-2"/>
        </c:manualLayout>
      </c:layout>
      <c:overlay val="0"/>
      <c:spPr>
        <a:noFill/>
        <a:ln w="25400">
          <a:noFill/>
        </a:ln>
      </c:spPr>
    </c:title>
    <c:autoTitleDeleted val="0"/>
    <c:plotArea>
      <c:layout>
        <c:manualLayout>
          <c:layoutTarget val="inner"/>
          <c:xMode val="edge"/>
          <c:yMode val="edge"/>
          <c:x val="0.11428920844269078"/>
          <c:y val="0.25058291065884319"/>
          <c:w val="0.84356320517224137"/>
          <c:h val="0.57932929803695876"/>
        </c:manualLayout>
      </c:layout>
      <c:scatterChart>
        <c:scatterStyle val="lineMarker"/>
        <c:varyColors val="0"/>
        <c:ser>
          <c:idx val="0"/>
          <c:order val="0"/>
          <c:spPr>
            <a:ln w="19050">
              <a:noFill/>
            </a:ln>
          </c:spPr>
          <c:marker>
            <c:symbol val="diamond"/>
            <c:size val="5"/>
            <c:spPr>
              <a:solidFill>
                <a:srgbClr val="000080"/>
              </a:solidFill>
              <a:ln>
                <a:solidFill>
                  <a:srgbClr val="000080"/>
                </a:solidFill>
                <a:prstDash val="solid"/>
              </a:ln>
            </c:spPr>
          </c:marker>
          <c:xVal>
            <c:numRef>
              <c:f>Dati!$H$6:$H$305</c:f>
              <c:numCache>
                <c:formatCode>General</c:formatCode>
                <c:ptCount val="300"/>
                <c:pt idx="0">
                  <c:v>163.09763807120765</c:v>
                </c:pt>
                <c:pt idx="1">
                  <c:v>53.253881207105778</c:v>
                </c:pt>
                <c:pt idx="2">
                  <c:v>18.87525282471394</c:v>
                </c:pt>
                <c:pt idx="3">
                  <c:v>17.53933647996524</c:v>
                </c:pt>
                <c:pt idx="4">
                  <c:v>13.438335245968053</c:v>
                </c:pt>
                <c:pt idx="5">
                  <c:v>186.11207141427059</c:v>
                </c:pt>
                <c:pt idx="6">
                  <c:v>143.67708163990011</c:v>
                </c:pt>
                <c:pt idx="7">
                  <c:v>12.342359954511474</c:v>
                </c:pt>
                <c:pt idx="8">
                  <c:v>98.996704628826549</c:v>
                </c:pt>
                <c:pt idx="9">
                  <c:v>111.23160279167405</c:v>
                </c:pt>
                <c:pt idx="10">
                  <c:v>114.92082745823105</c:v>
                </c:pt>
                <c:pt idx="11">
                  <c:v>174.29314092896442</c:v>
                </c:pt>
                <c:pt idx="12">
                  <c:v>98.503201414413496</c:v>
                </c:pt>
                <c:pt idx="13">
                  <c:v>95.547421015561667</c:v>
                </c:pt>
                <c:pt idx="14">
                  <c:v>200.80715120650626</c:v>
                </c:pt>
                <c:pt idx="15">
                  <c:v>195.37861584796275</c:v>
                </c:pt>
                <c:pt idx="16">
                  <c:v>196.42848892830642</c:v>
                </c:pt>
                <c:pt idx="17">
                  <c:v>26.110156636862779</c:v>
                </c:pt>
                <c:pt idx="18">
                  <c:v>20.61770684927636</c:v>
                </c:pt>
                <c:pt idx="19">
                  <c:v>279.57382667041492</c:v>
                </c:pt>
                <c:pt idx="20">
                  <c:v>167.16825375697141</c:v>
                </c:pt>
                <c:pt idx="21">
                  <c:v>133.0840508591869</c:v>
                </c:pt>
                <c:pt idx="22">
                  <c:v>252.70671536684927</c:v>
                </c:pt>
                <c:pt idx="23">
                  <c:v>103.77771347673895</c:v>
                </c:pt>
                <c:pt idx="24">
                  <c:v>27.783457344755856</c:v>
                </c:pt>
                <c:pt idx="25">
                  <c:v>168.60790007672409</c:v>
                </c:pt>
                <c:pt idx="26">
                  <c:v>49.266039945840241</c:v>
                </c:pt>
                <c:pt idx="27">
                  <c:v>63.652025368114479</c:v>
                </c:pt>
                <c:pt idx="28">
                  <c:v>35.713037656174023</c:v>
                </c:pt>
                <c:pt idx="29">
                  <c:v>8.3733786887012194</c:v>
                </c:pt>
                <c:pt idx="30">
                  <c:v>6.2401036472044717</c:v>
                </c:pt>
                <c:pt idx="31">
                  <c:v>54.435774255636382</c:v>
                </c:pt>
                <c:pt idx="32">
                  <c:v>185.61437708975637</c:v>
                </c:pt>
                <c:pt idx="33">
                  <c:v>10.096972717808365</c:v>
                </c:pt>
                <c:pt idx="34">
                  <c:v>39.560476729050279</c:v>
                </c:pt>
                <c:pt idx="35">
                  <c:v>43.831217922144944</c:v>
                </c:pt>
                <c:pt idx="36">
                  <c:v>121.98808686633299</c:v>
                </c:pt>
                <c:pt idx="37">
                  <c:v>37.132776202946168</c:v>
                </c:pt>
                <c:pt idx="38">
                  <c:v>132.18820107506133</c:v>
                </c:pt>
                <c:pt idx="39">
                  <c:v>56.928436988308668</c:v>
                </c:pt>
                <c:pt idx="40">
                  <c:v>109.30473992266005</c:v>
                </c:pt>
                <c:pt idx="41">
                  <c:v>225.09463424280028</c:v>
                </c:pt>
                <c:pt idx="42">
                  <c:v>31.130058760542013</c:v>
                </c:pt>
                <c:pt idx="43">
                  <c:v>118.66558433362857</c:v>
                </c:pt>
                <c:pt idx="44">
                  <c:v>222.12732829117027</c:v>
                </c:pt>
                <c:pt idx="45">
                  <c:v>6.0399781398734902</c:v>
                </c:pt>
                <c:pt idx="46">
                  <c:v>43.184739189039107</c:v>
                </c:pt>
                <c:pt idx="47">
                  <c:v>16.767124443824226</c:v>
                </c:pt>
                <c:pt idx="48">
                  <c:v>34.895771186445401</c:v>
                </c:pt>
                <c:pt idx="49">
                  <c:v>60.10110733489617</c:v>
                </c:pt>
                <c:pt idx="50">
                  <c:v>92.252160698514871</c:v>
                </c:pt>
                <c:pt idx="51">
                  <c:v>72.154739985867963</c:v>
                </c:pt>
                <c:pt idx="52">
                  <c:v>79.241907166950469</c:v>
                </c:pt>
                <c:pt idx="53">
                  <c:v>226.12669510521397</c:v>
                </c:pt>
                <c:pt idx="54">
                  <c:v>81.279834453645549</c:v>
                </c:pt>
                <c:pt idx="55">
                  <c:v>84.172748200979797</c:v>
                </c:pt>
                <c:pt idx="56">
                  <c:v>4.1675997021747238</c:v>
                </c:pt>
                <c:pt idx="57">
                  <c:v>4.8371295408370134</c:v>
                </c:pt>
                <c:pt idx="58">
                  <c:v>48.288463514741778</c:v>
                </c:pt>
                <c:pt idx="59">
                  <c:v>77.298279857531782</c:v>
                </c:pt>
                <c:pt idx="60">
                  <c:v>63.623735374931563</c:v>
                </c:pt>
                <c:pt idx="61">
                  <c:v>12.299401075974457</c:v>
                </c:pt>
                <c:pt idx="62">
                  <c:v>91.774374146981231</c:v>
                </c:pt>
                <c:pt idx="63">
                  <c:v>118.86466206343427</c:v>
                </c:pt>
                <c:pt idx="64">
                  <c:v>26.359527687882537</c:v>
                </c:pt>
                <c:pt idx="65">
                  <c:v>71.838311173229457</c:v>
                </c:pt>
                <c:pt idx="66">
                  <c:v>209.72792905685174</c:v>
                </c:pt>
                <c:pt idx="67">
                  <c:v>150.00670567019569</c:v>
                </c:pt>
                <c:pt idx="68">
                  <c:v>71.901177824747037</c:v>
                </c:pt>
                <c:pt idx="69">
                  <c:v>255.20042587704688</c:v>
                </c:pt>
                <c:pt idx="70">
                  <c:v>56.559619299405497</c:v>
                </c:pt>
                <c:pt idx="71">
                  <c:v>240.54201829819641</c:v>
                </c:pt>
                <c:pt idx="72">
                  <c:v>22.930151847598228</c:v>
                </c:pt>
                <c:pt idx="73">
                  <c:v>14.098435086902706</c:v>
                </c:pt>
                <c:pt idx="74">
                  <c:v>49.027146670073414</c:v>
                </c:pt>
                <c:pt idx="75">
                  <c:v>168.82479002445979</c:v>
                </c:pt>
                <c:pt idx="76">
                  <c:v>48.586032331925018</c:v>
                </c:pt>
                <c:pt idx="77">
                  <c:v>73.987302877605586</c:v>
                </c:pt>
                <c:pt idx="78">
                  <c:v>78.042201900489886</c:v>
                </c:pt>
                <c:pt idx="79">
                  <c:v>42.824303720338278</c:v>
                </c:pt>
                <c:pt idx="80">
                  <c:v>97.659740506552552</c:v>
                </c:pt>
                <c:pt idx="81">
                  <c:v>28.392216086951148</c:v>
                </c:pt>
                <c:pt idx="82">
                  <c:v>32.771926142676293</c:v>
                </c:pt>
                <c:pt idx="83">
                  <c:v>29.861200177412069</c:v>
                </c:pt>
                <c:pt idx="84">
                  <c:v>114.81185859560057</c:v>
                </c:pt>
                <c:pt idx="85">
                  <c:v>10.804222547381205</c:v>
                </c:pt>
                <c:pt idx="86">
                  <c:v>41.303978531137993</c:v>
                </c:pt>
                <c:pt idx="87">
                  <c:v>141.74497988325965</c:v>
                </c:pt>
                <c:pt idx="88">
                  <c:v>95.564185455966353</c:v>
                </c:pt>
                <c:pt idx="89">
                  <c:v>95.289667744339567</c:v>
                </c:pt>
                <c:pt idx="90">
                  <c:v>60.225792860406045</c:v>
                </c:pt>
                <c:pt idx="91">
                  <c:v>71.10486690552429</c:v>
                </c:pt>
                <c:pt idx="92">
                  <c:v>31.558599768386888</c:v>
                </c:pt>
                <c:pt idx="93">
                  <c:v>6.5355769093371254</c:v>
                </c:pt>
                <c:pt idx="94">
                  <c:v>67.91962322863327</c:v>
                </c:pt>
                <c:pt idx="95">
                  <c:v>138.60479063995626</c:v>
                </c:pt>
                <c:pt idx="96">
                  <c:v>13.173247532068901</c:v>
                </c:pt>
                <c:pt idx="97">
                  <c:v>63.109276610012657</c:v>
                </c:pt>
                <c:pt idx="98">
                  <c:v>54.664189756150286</c:v>
                </c:pt>
                <c:pt idx="99">
                  <c:v>29.424276949364849</c:v>
                </c:pt>
                <c:pt idx="100">
                  <c:v>220.86999526081854</c:v>
                </c:pt>
                <c:pt idx="101">
                  <c:v>35.399752176111384</c:v>
                </c:pt>
                <c:pt idx="102">
                  <c:v>10.351582656454589</c:v>
                </c:pt>
                <c:pt idx="103">
                  <c:v>103.42566022824047</c:v>
                </c:pt>
                <c:pt idx="104">
                  <c:v>73.427789679099078</c:v>
                </c:pt>
                <c:pt idx="105">
                  <c:v>30.206966760758792</c:v>
                </c:pt>
                <c:pt idx="106">
                  <c:v>38.091492638589351</c:v>
                </c:pt>
                <c:pt idx="107">
                  <c:v>166.97860602489334</c:v>
                </c:pt>
                <c:pt idx="108">
                  <c:v>110.21421081461445</c:v>
                </c:pt>
                <c:pt idx="109">
                  <c:v>92.851489442982526</c:v>
                </c:pt>
                <c:pt idx="110">
                  <c:v>78.684489523494548</c:v>
                </c:pt>
                <c:pt idx="111">
                  <c:v>57.577011276465093</c:v>
                </c:pt>
                <c:pt idx="112">
                  <c:v>198.3595429074216</c:v>
                </c:pt>
                <c:pt idx="113">
                  <c:v>53.887786609908098</c:v>
                </c:pt>
                <c:pt idx="114">
                  <c:v>106.07758514475731</c:v>
                </c:pt>
                <c:pt idx="115">
                  <c:v>31.974567445928248</c:v>
                </c:pt>
                <c:pt idx="116">
                  <c:v>224.26374666524288</c:v>
                </c:pt>
                <c:pt idx="117">
                  <c:v>21.605761055627752</c:v>
                </c:pt>
                <c:pt idx="118">
                  <c:v>119.77937184301514</c:v>
                </c:pt>
                <c:pt idx="119">
                  <c:v>26.372101018186054</c:v>
                </c:pt>
                <c:pt idx="120">
                  <c:v>83.836411615360717</c:v>
                </c:pt>
                <c:pt idx="121">
                  <c:v>208.61728488004104</c:v>
                </c:pt>
                <c:pt idx="122">
                  <c:v>20.67847794574336</c:v>
                </c:pt>
                <c:pt idx="123">
                  <c:v>21.539751071534287</c:v>
                </c:pt>
                <c:pt idx="124">
                  <c:v>34.597154591736867</c:v>
                </c:pt>
                <c:pt idx="125">
                  <c:v>109.25968548907245</c:v>
                </c:pt>
                <c:pt idx="126">
                  <c:v>116.57631594819414</c:v>
                </c:pt>
                <c:pt idx="127">
                  <c:v>142.72884297950986</c:v>
                </c:pt>
                <c:pt idx="128">
                  <c:v>55.068631880913422</c:v>
                </c:pt>
                <c:pt idx="129">
                  <c:v>108.97573777971802</c:v>
                </c:pt>
                <c:pt idx="130">
                  <c:v>15.900612430406834</c:v>
                </c:pt>
                <c:pt idx="131">
                  <c:v>37.546648325436948</c:v>
                </c:pt>
                <c:pt idx="132">
                  <c:v>110.01094197470761</c:v>
                </c:pt>
                <c:pt idx="133">
                  <c:v>20.486734658614722</c:v>
                </c:pt>
                <c:pt idx="134">
                  <c:v>18.483384030254321</c:v>
                </c:pt>
                <c:pt idx="135">
                  <c:v>32.724776154038111</c:v>
                </c:pt>
                <c:pt idx="136">
                  <c:v>80.824051230143056</c:v>
                </c:pt>
                <c:pt idx="137">
                  <c:v>14.277605043727826</c:v>
                </c:pt>
                <c:pt idx="138">
                  <c:v>167.1190082132826</c:v>
                </c:pt>
                <c:pt idx="139">
                  <c:v>64.142385249951644</c:v>
                </c:pt>
                <c:pt idx="140">
                  <c:v>102.76346483225524</c:v>
                </c:pt>
                <c:pt idx="141">
                  <c:v>117.39358241792276</c:v>
                </c:pt>
                <c:pt idx="142">
                  <c:v>97.55391497649795</c:v>
                </c:pt>
                <c:pt idx="143">
                  <c:v>79.523759321254317</c:v>
                </c:pt>
                <c:pt idx="144">
                  <c:v>70.160819355235205</c:v>
                </c:pt>
                <c:pt idx="145">
                  <c:v>32.683912830551677</c:v>
                </c:pt>
                <c:pt idx="146">
                  <c:v>64.121429699445798</c:v>
                </c:pt>
                <c:pt idx="147">
                  <c:v>49.652669852673391</c:v>
                </c:pt>
                <c:pt idx="148">
                  <c:v>44.261854485040409</c:v>
                </c:pt>
                <c:pt idx="149">
                  <c:v>17.563435363046977</c:v>
                </c:pt>
                <c:pt idx="150">
                  <c:v>43.811310149164377</c:v>
                </c:pt>
                <c:pt idx="151">
                  <c:v>137.18714764823466</c:v>
                </c:pt>
                <c:pt idx="152">
                  <c:v>151.60037528616652</c:v>
                </c:pt>
                <c:pt idx="153">
                  <c:v>5.8880503987059907</c:v>
                </c:pt>
                <c:pt idx="154">
                  <c:v>163.90233121063278</c:v>
                </c:pt>
                <c:pt idx="155">
                  <c:v>74.208383935442441</c:v>
                </c:pt>
                <c:pt idx="156">
                  <c:v>181.18018260271594</c:v>
                </c:pt>
                <c:pt idx="157">
                  <c:v>53.827015513441097</c:v>
                </c:pt>
                <c:pt idx="158">
                  <c:v>123.62261980579024</c:v>
                </c:pt>
                <c:pt idx="159">
                  <c:v>141.50818216254339</c:v>
                </c:pt>
                <c:pt idx="160">
                  <c:v>62.963635533996907</c:v>
                </c:pt>
                <c:pt idx="161">
                  <c:v>35.781143195318073</c:v>
                </c:pt>
                <c:pt idx="162">
                  <c:v>21.912759870538629</c:v>
                </c:pt>
                <c:pt idx="163">
                  <c:v>76.081810150666499</c:v>
                </c:pt>
                <c:pt idx="164">
                  <c:v>71.870792276513527</c:v>
                </c:pt>
                <c:pt idx="165">
                  <c:v>91.176093180038862</c:v>
                </c:pt>
                <c:pt idx="166">
                  <c:v>176.25353267878785</c:v>
                </c:pt>
                <c:pt idx="167">
                  <c:v>11.723123437063252</c:v>
                </c:pt>
                <c:pt idx="168">
                  <c:v>113.99668768092253</c:v>
                </c:pt>
                <c:pt idx="169">
                  <c:v>114.5939208703396</c:v>
                </c:pt>
                <c:pt idx="170">
                  <c:v>141.93462761533772</c:v>
                </c:pt>
                <c:pt idx="171">
                  <c:v>177.6208823492953</c:v>
                </c:pt>
                <c:pt idx="172">
                  <c:v>37.947947117624196</c:v>
                </c:pt>
                <c:pt idx="173">
                  <c:v>21.258946694755736</c:v>
                </c:pt>
                <c:pt idx="174">
                  <c:v>42.128579443543664</c:v>
                </c:pt>
                <c:pt idx="175">
                  <c:v>93.178396030873969</c:v>
                </c:pt>
                <c:pt idx="176">
                  <c:v>135.70454244994494</c:v>
                </c:pt>
                <c:pt idx="177">
                  <c:v>57.145326936044341</c:v>
                </c:pt>
                <c:pt idx="178">
                  <c:v>84.675681413120486</c:v>
                </c:pt>
                <c:pt idx="179">
                  <c:v>24.395992605483269</c:v>
                </c:pt>
                <c:pt idx="180">
                  <c:v>199.87777254157129</c:v>
                </c:pt>
                <c:pt idx="181">
                  <c:v>27.743641798794719</c:v>
                </c:pt>
                <c:pt idx="182">
                  <c:v>13.927647350279932</c:v>
                </c:pt>
                <c:pt idx="183">
                  <c:v>215.33982548232154</c:v>
                </c:pt>
                <c:pt idx="184">
                  <c:v>140.82922232615346</c:v>
                </c:pt>
                <c:pt idx="185">
                  <c:v>29.687269108213414</c:v>
                </c:pt>
                <c:pt idx="186">
                  <c:v>200.93288450954145</c:v>
                </c:pt>
                <c:pt idx="187">
                  <c:v>8.5714086409816161</c:v>
                </c:pt>
                <c:pt idx="188">
                  <c:v>31.932656344916523</c:v>
                </c:pt>
                <c:pt idx="189">
                  <c:v>100.01619216093674</c:v>
                </c:pt>
                <c:pt idx="190">
                  <c:v>6.0661725780058173</c:v>
                </c:pt>
                <c:pt idx="191">
                  <c:v>116.62556149188292</c:v>
                </c:pt>
                <c:pt idx="192">
                  <c:v>99.44620118717728</c:v>
                </c:pt>
                <c:pt idx="193">
                  <c:v>112.26995031923951</c:v>
                </c:pt>
                <c:pt idx="194">
                  <c:v>54.083721007137903</c:v>
                </c:pt>
                <c:pt idx="195">
                  <c:v>216.48609409499221</c:v>
                </c:pt>
                <c:pt idx="196">
                  <c:v>76.114291253950583</c:v>
                </c:pt>
                <c:pt idx="197">
                  <c:v>64.074279710807588</c:v>
                </c:pt>
                <c:pt idx="198">
                  <c:v>223.44438464046368</c:v>
                </c:pt>
                <c:pt idx="199">
                  <c:v>125.84181260436101</c:v>
                </c:pt>
                <c:pt idx="200">
                  <c:v>14.125677302560327</c:v>
                </c:pt>
                <c:pt idx="201">
                  <c:v>101.32486629002781</c:v>
                </c:pt>
                <c:pt idx="202">
                  <c:v>68.752606361241277</c:v>
                </c:pt>
                <c:pt idx="203">
                  <c:v>221.92510722878865</c:v>
                </c:pt>
                <c:pt idx="204">
                  <c:v>38.022339321920008</c:v>
                </c:pt>
                <c:pt idx="205">
                  <c:v>123.66243535175137</c:v>
                </c:pt>
                <c:pt idx="206">
                  <c:v>42.533021568306793</c:v>
                </c:pt>
                <c:pt idx="207">
                  <c:v>51.076599509546718</c:v>
                </c:pt>
                <c:pt idx="208">
                  <c:v>27.405209658125049</c:v>
                </c:pt>
                <c:pt idx="209">
                  <c:v>5.8482348527448531</c:v>
                </c:pt>
                <c:pt idx="210">
                  <c:v>234.87773299646193</c:v>
                </c:pt>
                <c:pt idx="211">
                  <c:v>163.48217242299029</c:v>
                </c:pt>
                <c:pt idx="212">
                  <c:v>45.432221980792797</c:v>
                </c:pt>
                <c:pt idx="213">
                  <c:v>95.722399862285627</c:v>
                </c:pt>
                <c:pt idx="214">
                  <c:v>60.310662839954787</c:v>
                </c:pt>
                <c:pt idx="215">
                  <c:v>50.513942978464321</c:v>
                </c:pt>
                <c:pt idx="216">
                  <c:v>20.365192465680725</c:v>
                </c:pt>
                <c:pt idx="217">
                  <c:v>233.78909214768242</c:v>
                </c:pt>
                <c:pt idx="218">
                  <c:v>253.56694071511492</c:v>
                </c:pt>
                <c:pt idx="219">
                  <c:v>70.657465902224118</c:v>
                </c:pt>
                <c:pt idx="220">
                  <c:v>62.044734644314872</c:v>
                </c:pt>
                <c:pt idx="221">
                  <c:v>56.770222581989408</c:v>
                </c:pt>
                <c:pt idx="222">
                  <c:v>105.34099754447625</c:v>
                </c:pt>
                <c:pt idx="223">
                  <c:v>72.386298818957741</c:v>
                </c:pt>
                <c:pt idx="224">
                  <c:v>91.848766351277035</c:v>
                </c:pt>
                <c:pt idx="225">
                  <c:v>240.83120489517734</c:v>
                </c:pt>
                <c:pt idx="226">
                  <c:v>140.68358125013771</c:v>
                </c:pt>
                <c:pt idx="227">
                  <c:v>73.289483045760392</c:v>
                </c:pt>
                <c:pt idx="228">
                  <c:v>117.63561902626547</c:v>
                </c:pt>
                <c:pt idx="229">
                  <c:v>4.4766940721361879</c:v>
                </c:pt>
                <c:pt idx="230">
                  <c:v>77.961523031042319</c:v>
                </c:pt>
                <c:pt idx="231">
                  <c:v>37.551887213063409</c:v>
                </c:pt>
                <c:pt idx="232">
                  <c:v>106.41706506295226</c:v>
                </c:pt>
                <c:pt idx="233">
                  <c:v>69.955454960277748</c:v>
                </c:pt>
                <c:pt idx="234">
                  <c:v>110.40071521411663</c:v>
                </c:pt>
                <c:pt idx="235">
                  <c:v>136.52285669719885</c:v>
                </c:pt>
                <c:pt idx="236">
                  <c:v>21.259994472281029</c:v>
                </c:pt>
                <c:pt idx="237">
                  <c:v>306.66516236439332</c:v>
                </c:pt>
                <c:pt idx="238">
                  <c:v>98.328222567689551</c:v>
                </c:pt>
                <c:pt idx="239">
                  <c:v>34.848621197807219</c:v>
                </c:pt>
                <c:pt idx="240">
                  <c:v>65.949801481082233</c:v>
                </c:pt>
                <c:pt idx="241">
                  <c:v>111.7083415656824</c:v>
                </c:pt>
                <c:pt idx="242">
                  <c:v>21.839415443768114</c:v>
                </c:pt>
                <c:pt idx="243">
                  <c:v>39.51332674041209</c:v>
                </c:pt>
                <c:pt idx="244">
                  <c:v>129.90509384744763</c:v>
                </c:pt>
                <c:pt idx="245">
                  <c:v>44.683061050208238</c:v>
                </c:pt>
                <c:pt idx="246">
                  <c:v>218.97666127261391</c:v>
                </c:pt>
                <c:pt idx="247">
                  <c:v>43.921326789320148</c:v>
                </c:pt>
                <c:pt idx="248">
                  <c:v>6.0829370184105072</c:v>
                </c:pt>
                <c:pt idx="249">
                  <c:v>7.9071176899457907</c:v>
                </c:pt>
                <c:pt idx="250">
                  <c:v>81.564829940525286</c:v>
                </c:pt>
                <c:pt idx="251">
                  <c:v>119.20518975915452</c:v>
                </c:pt>
                <c:pt idx="252">
                  <c:v>3.9370886466102424</c:v>
                </c:pt>
                <c:pt idx="253">
                  <c:v>64.631697354263522</c:v>
                </c:pt>
                <c:pt idx="254">
                  <c:v>50.03510864940538</c:v>
                </c:pt>
                <c:pt idx="255">
                  <c:v>25.109529100207869</c:v>
                </c:pt>
                <c:pt idx="256">
                  <c:v>61.894902458197954</c:v>
                </c:pt>
                <c:pt idx="257">
                  <c:v>5.6491571229391644</c:v>
                </c:pt>
                <c:pt idx="258">
                  <c:v>140.81769677337525</c:v>
                </c:pt>
                <c:pt idx="259">
                  <c:v>118.09768891491971</c:v>
                </c:pt>
                <c:pt idx="260">
                  <c:v>183.55654203008072</c:v>
                </c:pt>
                <c:pt idx="261">
                  <c:v>61.475791448080713</c:v>
                </c:pt>
                <c:pt idx="262">
                  <c:v>28.683498238982629</c:v>
                </c:pt>
                <c:pt idx="263">
                  <c:v>148.06307836077701</c:v>
                </c:pt>
                <c:pt idx="264">
                  <c:v>111.27560944773636</c:v>
                </c:pt>
                <c:pt idx="265">
                  <c:v>43.244462507980806</c:v>
                </c:pt>
                <c:pt idx="266">
                  <c:v>59.038660924248973</c:v>
                </c:pt>
                <c:pt idx="267">
                  <c:v>98.505296969464084</c:v>
                </c:pt>
                <c:pt idx="268">
                  <c:v>54.128775440725512</c:v>
                </c:pt>
                <c:pt idx="269">
                  <c:v>51.716791577500793</c:v>
                </c:pt>
                <c:pt idx="270">
                  <c:v>17.574960915825205</c:v>
                </c:pt>
                <c:pt idx="271">
                  <c:v>16.580620044322053</c:v>
                </c:pt>
                <c:pt idx="272">
                  <c:v>27.853658438950493</c:v>
                </c:pt>
                <c:pt idx="273">
                  <c:v>67.766647709940472</c:v>
                </c:pt>
                <c:pt idx="274">
                  <c:v>83.919186039858872</c:v>
                </c:pt>
                <c:pt idx="275">
                  <c:v>60.444778363192306</c:v>
                </c:pt>
                <c:pt idx="276">
                  <c:v>84.164365980777461</c:v>
                </c:pt>
                <c:pt idx="277">
                  <c:v>10.283477117310536</c:v>
                </c:pt>
                <c:pt idx="278">
                  <c:v>216.8486251187436</c:v>
                </c:pt>
                <c:pt idx="279">
                  <c:v>11.951538937577148</c:v>
                </c:pt>
                <c:pt idx="280">
                  <c:v>67.870377684944486</c:v>
                </c:pt>
                <c:pt idx="281">
                  <c:v>65.209022770700017</c:v>
                </c:pt>
                <c:pt idx="282">
                  <c:v>39.515422295462677</c:v>
                </c:pt>
                <c:pt idx="283">
                  <c:v>130.49499259418766</c:v>
                </c:pt>
                <c:pt idx="284">
                  <c:v>102.40302936355441</c:v>
                </c:pt>
                <c:pt idx="285">
                  <c:v>110.72552624695749</c:v>
                </c:pt>
                <c:pt idx="286">
                  <c:v>91.675883059603663</c:v>
                </c:pt>
                <c:pt idx="287">
                  <c:v>53.518968921004927</c:v>
                </c:pt>
                <c:pt idx="288">
                  <c:v>185.38910492181833</c:v>
                </c:pt>
                <c:pt idx="289">
                  <c:v>99.357140097527378</c:v>
                </c:pt>
                <c:pt idx="290">
                  <c:v>73.013917556608305</c:v>
                </c:pt>
                <c:pt idx="291">
                  <c:v>21.838367666242821</c:v>
                </c:pt>
                <c:pt idx="292">
                  <c:v>175.69821059038247</c:v>
                </c:pt>
                <c:pt idx="293">
                  <c:v>142.8011396287551</c:v>
                </c:pt>
                <c:pt idx="294">
                  <c:v>32.300426256294401</c:v>
                </c:pt>
                <c:pt idx="295">
                  <c:v>148.55448602013951</c:v>
                </c:pt>
                <c:pt idx="296">
                  <c:v>38.769404697453986</c:v>
                </c:pt>
                <c:pt idx="297">
                  <c:v>40.057123276039199</c:v>
                </c:pt>
                <c:pt idx="298">
                  <c:v>174.1956976191122</c:v>
                </c:pt>
                <c:pt idx="299">
                  <c:v>84.807701381307425</c:v>
                </c:pt>
              </c:numCache>
            </c:numRef>
          </c:xVal>
          <c:yVal>
            <c:numRef>
              <c:f>Dati!$I$6:$I$305</c:f>
              <c:numCache>
                <c:formatCode>General</c:formatCode>
                <c:ptCount val="300"/>
                <c:pt idx="0">
                  <c:v>-12.305638071207653</c:v>
                </c:pt>
                <c:pt idx="1">
                  <c:v>30.750118792894227</c:v>
                </c:pt>
                <c:pt idx="2">
                  <c:v>-11.258252824713939</c:v>
                </c:pt>
                <c:pt idx="3">
                  <c:v>11.58266352003476</c:v>
                </c:pt>
                <c:pt idx="4">
                  <c:v>-17.054335245968055</c:v>
                </c:pt>
                <c:pt idx="5">
                  <c:v>-85.384071414270579</c:v>
                </c:pt>
                <c:pt idx="6">
                  <c:v>-17.746081639900098</c:v>
                </c:pt>
                <c:pt idx="7">
                  <c:v>23.513640045488529</c:v>
                </c:pt>
                <c:pt idx="8">
                  <c:v>-5.2357046288265536</c:v>
                </c:pt>
                <c:pt idx="9">
                  <c:v>71.26839720832595</c:v>
                </c:pt>
                <c:pt idx="10">
                  <c:v>42.583172541768946</c:v>
                </c:pt>
                <c:pt idx="11">
                  <c:v>67.080859071035576</c:v>
                </c:pt>
                <c:pt idx="12">
                  <c:v>-12.319201414413499</c:v>
                </c:pt>
                <c:pt idx="13">
                  <c:v>-39.73642101556166</c:v>
                </c:pt>
                <c:pt idx="14">
                  <c:v>37.714848793493729</c:v>
                </c:pt>
                <c:pt idx="15">
                  <c:v>-4.8996158479627354</c:v>
                </c:pt>
                <c:pt idx="16">
                  <c:v>87.506511071693581</c:v>
                </c:pt>
                <c:pt idx="17">
                  <c:v>25.555843363137225</c:v>
                </c:pt>
                <c:pt idx="18">
                  <c:v>-11.30970684927636</c:v>
                </c:pt>
                <c:pt idx="19">
                  <c:v>-59.112826670414904</c:v>
                </c:pt>
                <c:pt idx="20">
                  <c:v>-5.8282537569714066</c:v>
                </c:pt>
                <c:pt idx="21">
                  <c:v>-11.917050859186901</c:v>
                </c:pt>
                <c:pt idx="22">
                  <c:v>5.4702846331507544</c:v>
                </c:pt>
                <c:pt idx="23">
                  <c:v>-53.167713476738953</c:v>
                </c:pt>
                <c:pt idx="24">
                  <c:v>-1.476457344755854</c:v>
                </c:pt>
                <c:pt idx="25">
                  <c:v>64.111099923275901</c:v>
                </c:pt>
                <c:pt idx="26">
                  <c:v>13.070960054159762</c:v>
                </c:pt>
                <c:pt idx="27">
                  <c:v>-32.196025368114476</c:v>
                </c:pt>
                <c:pt idx="28">
                  <c:v>12.170962343825977</c:v>
                </c:pt>
                <c:pt idx="29">
                  <c:v>0.24162131129878084</c:v>
                </c:pt>
                <c:pt idx="30">
                  <c:v>-2.0641036472044716</c:v>
                </c:pt>
                <c:pt idx="31">
                  <c:v>-17.64077425563638</c:v>
                </c:pt>
                <c:pt idx="32">
                  <c:v>-69.942377089756377</c:v>
                </c:pt>
                <c:pt idx="33">
                  <c:v>20.201027282191639</c:v>
                </c:pt>
                <c:pt idx="34">
                  <c:v>-24.653476729050279</c:v>
                </c:pt>
                <c:pt idx="35">
                  <c:v>-14.953217922144944</c:v>
                </c:pt>
                <c:pt idx="36">
                  <c:v>46.223913133667025</c:v>
                </c:pt>
                <c:pt idx="37">
                  <c:v>3.7122237970538308</c:v>
                </c:pt>
                <c:pt idx="38">
                  <c:v>101.79079892493868</c:v>
                </c:pt>
                <c:pt idx="39">
                  <c:v>-22.017436988308667</c:v>
                </c:pt>
                <c:pt idx="40">
                  <c:v>-28.338739922660039</c:v>
                </c:pt>
                <c:pt idx="41">
                  <c:v>73.769365757199751</c:v>
                </c:pt>
                <c:pt idx="42">
                  <c:v>-13.655058760542012</c:v>
                </c:pt>
                <c:pt idx="43">
                  <c:v>-11.59558433362858</c:v>
                </c:pt>
                <c:pt idx="44">
                  <c:v>-42.599328291170281</c:v>
                </c:pt>
                <c:pt idx="45">
                  <c:v>-11.18097813987349</c:v>
                </c:pt>
                <c:pt idx="46">
                  <c:v>-6.8737391890391066</c:v>
                </c:pt>
                <c:pt idx="47">
                  <c:v>35.34887555617577</c:v>
                </c:pt>
                <c:pt idx="48">
                  <c:v>7.6512288135546029</c:v>
                </c:pt>
                <c:pt idx="49">
                  <c:v>-6.2161073348961722</c:v>
                </c:pt>
                <c:pt idx="50">
                  <c:v>-6.3391606985148741</c:v>
                </c:pt>
                <c:pt idx="51">
                  <c:v>0.28826001413203528</c:v>
                </c:pt>
                <c:pt idx="52">
                  <c:v>0.10109283304953465</c:v>
                </c:pt>
                <c:pt idx="53">
                  <c:v>-17.464695105213963</c:v>
                </c:pt>
                <c:pt idx="54">
                  <c:v>9.6421655463544482</c:v>
                </c:pt>
                <c:pt idx="55">
                  <c:v>-24.524748200979801</c:v>
                </c:pt>
                <c:pt idx="56">
                  <c:v>5.6494002978252764</c:v>
                </c:pt>
                <c:pt idx="57">
                  <c:v>-7.4911295408370133</c:v>
                </c:pt>
                <c:pt idx="58">
                  <c:v>-14.616463514741774</c:v>
                </c:pt>
                <c:pt idx="59">
                  <c:v>-14.930279857531787</c:v>
                </c:pt>
                <c:pt idx="60">
                  <c:v>-40.577735374931564</c:v>
                </c:pt>
                <c:pt idx="61">
                  <c:v>0.99759892402554406</c:v>
                </c:pt>
                <c:pt idx="62">
                  <c:v>15.709625853018778</c:v>
                </c:pt>
                <c:pt idx="63">
                  <c:v>-29.43766206343426</c:v>
                </c:pt>
                <c:pt idx="64">
                  <c:v>35.669472312117463</c:v>
                </c:pt>
                <c:pt idx="65">
                  <c:v>-21.449311173229454</c:v>
                </c:pt>
                <c:pt idx="66">
                  <c:v>44.369070943148245</c:v>
                </c:pt>
                <c:pt idx="67">
                  <c:v>44.572294329804322</c:v>
                </c:pt>
                <c:pt idx="68">
                  <c:v>31.168822175252956</c:v>
                </c:pt>
                <c:pt idx="69">
                  <c:v>-44.288425877046876</c:v>
                </c:pt>
                <c:pt idx="70">
                  <c:v>5.574380700594503</c:v>
                </c:pt>
                <c:pt idx="71">
                  <c:v>79.150981701803573</c:v>
                </c:pt>
                <c:pt idx="72">
                  <c:v>-22.57115184759823</c:v>
                </c:pt>
                <c:pt idx="73">
                  <c:v>9.8725649130972979</c:v>
                </c:pt>
                <c:pt idx="74">
                  <c:v>3.8398533299265907</c:v>
                </c:pt>
                <c:pt idx="75">
                  <c:v>-39.157790024459786</c:v>
                </c:pt>
                <c:pt idx="76">
                  <c:v>17.00596766807498</c:v>
                </c:pt>
                <c:pt idx="77">
                  <c:v>24.144697122394419</c:v>
                </c:pt>
                <c:pt idx="78">
                  <c:v>13.918798099510113</c:v>
                </c:pt>
                <c:pt idx="79">
                  <c:v>-29.528303720338279</c:v>
                </c:pt>
                <c:pt idx="80">
                  <c:v>-1.9607405065525541</c:v>
                </c:pt>
                <c:pt idx="81">
                  <c:v>9.8947839130488511</c:v>
                </c:pt>
                <c:pt idx="82">
                  <c:v>-9.38892614267629</c:v>
                </c:pt>
                <c:pt idx="83">
                  <c:v>44.524799822587923</c:v>
                </c:pt>
                <c:pt idx="84">
                  <c:v>-36.105858595600566</c:v>
                </c:pt>
                <c:pt idx="85">
                  <c:v>8.8167774526187976</c:v>
                </c:pt>
                <c:pt idx="86">
                  <c:v>-25.004978531137994</c:v>
                </c:pt>
                <c:pt idx="87">
                  <c:v>-44.369979883259646</c:v>
                </c:pt>
                <c:pt idx="88">
                  <c:v>-47.218185455966349</c:v>
                </c:pt>
                <c:pt idx="89">
                  <c:v>7.533225566042745E-2</c:v>
                </c:pt>
                <c:pt idx="90">
                  <c:v>10.138207139593959</c:v>
                </c:pt>
                <c:pt idx="91">
                  <c:v>-19.795866905524285</c:v>
                </c:pt>
                <c:pt idx="92">
                  <c:v>-19.157599768386888</c:v>
                </c:pt>
                <c:pt idx="93">
                  <c:v>-5.9645769093371257</c:v>
                </c:pt>
                <c:pt idx="94">
                  <c:v>-7.3196232286332688</c:v>
                </c:pt>
                <c:pt idx="95">
                  <c:v>10.578209360043729</c:v>
                </c:pt>
                <c:pt idx="96">
                  <c:v>13.829752467931099</c:v>
                </c:pt>
                <c:pt idx="97">
                  <c:v>33.557723389987345</c:v>
                </c:pt>
                <c:pt idx="98">
                  <c:v>-12.183189756150284</c:v>
                </c:pt>
                <c:pt idx="99">
                  <c:v>-20.811276949364849</c:v>
                </c:pt>
                <c:pt idx="100">
                  <c:v>140.60100473918146</c:v>
                </c:pt>
                <c:pt idx="101">
                  <c:v>13.876247823888619</c:v>
                </c:pt>
                <c:pt idx="102">
                  <c:v>3.4874173435454132</c:v>
                </c:pt>
                <c:pt idx="103">
                  <c:v>-32.654660228240473</c:v>
                </c:pt>
                <c:pt idx="104">
                  <c:v>35.328210320900922</c:v>
                </c:pt>
                <c:pt idx="105">
                  <c:v>5.3330332392412068</c:v>
                </c:pt>
                <c:pt idx="106">
                  <c:v>-35.06149263858935</c:v>
                </c:pt>
                <c:pt idx="107">
                  <c:v>-98.254606024893334</c:v>
                </c:pt>
                <c:pt idx="108">
                  <c:v>27.71778918538557</c:v>
                </c:pt>
                <c:pt idx="109">
                  <c:v>56.031510557017484</c:v>
                </c:pt>
                <c:pt idx="110">
                  <c:v>46.298510476505456</c:v>
                </c:pt>
                <c:pt idx="111">
                  <c:v>-46.951011276465096</c:v>
                </c:pt>
                <c:pt idx="112">
                  <c:v>4.7774570925784019</c:v>
                </c:pt>
                <c:pt idx="113">
                  <c:v>2.1213390091901374E-2</c:v>
                </c:pt>
                <c:pt idx="114">
                  <c:v>-28.064585144757302</c:v>
                </c:pt>
                <c:pt idx="115">
                  <c:v>7.1684325540717531</c:v>
                </c:pt>
                <c:pt idx="116">
                  <c:v>12.938253334757121</c:v>
                </c:pt>
                <c:pt idx="117">
                  <c:v>-8.4757610556277516</c:v>
                </c:pt>
                <c:pt idx="118">
                  <c:v>48.528628156984851</c:v>
                </c:pt>
                <c:pt idx="119">
                  <c:v>-13.220101018186053</c:v>
                </c:pt>
                <c:pt idx="120">
                  <c:v>12.244588384639286</c:v>
                </c:pt>
                <c:pt idx="121">
                  <c:v>10.121715119958964</c:v>
                </c:pt>
                <c:pt idx="122">
                  <c:v>6.9965220542566406</c:v>
                </c:pt>
                <c:pt idx="123">
                  <c:v>-16.439751071534289</c:v>
                </c:pt>
                <c:pt idx="124">
                  <c:v>-6.1541545917368694</c:v>
                </c:pt>
                <c:pt idx="125">
                  <c:v>3.4223145109275492</c:v>
                </c:pt>
                <c:pt idx="126">
                  <c:v>-1.2933159481941345</c:v>
                </c:pt>
                <c:pt idx="127">
                  <c:v>-12.601842979509854</c:v>
                </c:pt>
                <c:pt idx="128">
                  <c:v>18.23236811908658</c:v>
                </c:pt>
                <c:pt idx="129">
                  <c:v>-13.861737779718013</c:v>
                </c:pt>
                <c:pt idx="130">
                  <c:v>-16.500612430406836</c:v>
                </c:pt>
                <c:pt idx="131">
                  <c:v>19.538351674563053</c:v>
                </c:pt>
                <c:pt idx="132">
                  <c:v>70.473058025292403</c:v>
                </c:pt>
                <c:pt idx="133">
                  <c:v>26.892265341385276</c:v>
                </c:pt>
                <c:pt idx="134">
                  <c:v>-5.8273840302543221</c:v>
                </c:pt>
                <c:pt idx="135">
                  <c:v>-4.0737761540381072</c:v>
                </c:pt>
                <c:pt idx="136">
                  <c:v>23.991948769856947</c:v>
                </c:pt>
                <c:pt idx="137">
                  <c:v>5.188394956272175</c:v>
                </c:pt>
                <c:pt idx="138">
                  <c:v>6.8239917867174142</c:v>
                </c:pt>
                <c:pt idx="139">
                  <c:v>19.243614750048351</c:v>
                </c:pt>
                <c:pt idx="140">
                  <c:v>63.042535167744774</c:v>
                </c:pt>
                <c:pt idx="141">
                  <c:v>1.9394175820772404</c:v>
                </c:pt>
                <c:pt idx="142">
                  <c:v>-54.23991497649795</c:v>
                </c:pt>
                <c:pt idx="143">
                  <c:v>-5.1337593212543169</c:v>
                </c:pt>
                <c:pt idx="144">
                  <c:v>-31.588819355235202</c:v>
                </c:pt>
                <c:pt idx="145">
                  <c:v>-13.341912830551674</c:v>
                </c:pt>
                <c:pt idx="146">
                  <c:v>13.057570300554204</c:v>
                </c:pt>
                <c:pt idx="147">
                  <c:v>7.6363301473266105</c:v>
                </c:pt>
                <c:pt idx="148">
                  <c:v>-11.694854485040409</c:v>
                </c:pt>
                <c:pt idx="149">
                  <c:v>-4.5834353630469771</c:v>
                </c:pt>
                <c:pt idx="150">
                  <c:v>-34.235310149164377</c:v>
                </c:pt>
                <c:pt idx="151">
                  <c:v>4.1478523517653514</c:v>
                </c:pt>
                <c:pt idx="152">
                  <c:v>19.171624713833467</c:v>
                </c:pt>
                <c:pt idx="153">
                  <c:v>-10.14805039870599</c:v>
                </c:pt>
                <c:pt idx="154">
                  <c:v>65.560668789367213</c:v>
                </c:pt>
                <c:pt idx="155">
                  <c:v>38.144616064557567</c:v>
                </c:pt>
                <c:pt idx="156">
                  <c:v>45.515817397284053</c:v>
                </c:pt>
                <c:pt idx="157">
                  <c:v>-21.447015513441094</c:v>
                </c:pt>
                <c:pt idx="158">
                  <c:v>-78.720619805790236</c:v>
                </c:pt>
                <c:pt idx="159">
                  <c:v>-0.61218216254337676</c:v>
                </c:pt>
                <c:pt idx="160">
                  <c:v>-26.248635533996904</c:v>
                </c:pt>
                <c:pt idx="161">
                  <c:v>17.36385680468193</c:v>
                </c:pt>
                <c:pt idx="162">
                  <c:v>19.289240129461369</c:v>
                </c:pt>
                <c:pt idx="163">
                  <c:v>-19.363810150666495</c:v>
                </c:pt>
                <c:pt idx="164">
                  <c:v>-23.96079227651353</c:v>
                </c:pt>
                <c:pt idx="165">
                  <c:v>-6.0100931800388651</c:v>
                </c:pt>
                <c:pt idx="166">
                  <c:v>37.780467321212143</c:v>
                </c:pt>
                <c:pt idx="167">
                  <c:v>-3.7401234370632519</c:v>
                </c:pt>
                <c:pt idx="168">
                  <c:v>30.73831231907748</c:v>
                </c:pt>
                <c:pt idx="169">
                  <c:v>39.526079129660403</c:v>
                </c:pt>
                <c:pt idx="170">
                  <c:v>-7.6206276153377246</c:v>
                </c:pt>
                <c:pt idx="171">
                  <c:v>-134.36788234929531</c:v>
                </c:pt>
                <c:pt idx="172">
                  <c:v>15.882052882375802</c:v>
                </c:pt>
                <c:pt idx="173">
                  <c:v>11.345053305244264</c:v>
                </c:pt>
                <c:pt idx="174">
                  <c:v>12.128420556456341</c:v>
                </c:pt>
                <c:pt idx="175">
                  <c:v>-61.87039603087397</c:v>
                </c:pt>
                <c:pt idx="176">
                  <c:v>43.13045755005507</c:v>
                </c:pt>
                <c:pt idx="177">
                  <c:v>-26.543326936044338</c:v>
                </c:pt>
                <c:pt idx="178">
                  <c:v>44.283318586879517</c:v>
                </c:pt>
                <c:pt idx="179">
                  <c:v>8.045007394516734</c:v>
                </c:pt>
                <c:pt idx="180">
                  <c:v>-23.153772541571271</c:v>
                </c:pt>
                <c:pt idx="181">
                  <c:v>-0.64264179879472039</c:v>
                </c:pt>
                <c:pt idx="182">
                  <c:v>27.530352649720065</c:v>
                </c:pt>
                <c:pt idx="183">
                  <c:v>47.941174517678462</c:v>
                </c:pt>
                <c:pt idx="184">
                  <c:v>-46.180222326153455</c:v>
                </c:pt>
                <c:pt idx="185">
                  <c:v>0.55973089178658597</c:v>
                </c:pt>
                <c:pt idx="186">
                  <c:v>-86.707884509541458</c:v>
                </c:pt>
                <c:pt idx="187">
                  <c:v>-4.7834086409816159</c:v>
                </c:pt>
                <c:pt idx="188">
                  <c:v>24.085343655083477</c:v>
                </c:pt>
                <c:pt idx="189">
                  <c:v>-44.560192160936737</c:v>
                </c:pt>
                <c:pt idx="190">
                  <c:v>35.583827421994179</c:v>
                </c:pt>
                <c:pt idx="191">
                  <c:v>-34.010561491882925</c:v>
                </c:pt>
                <c:pt idx="192">
                  <c:v>-18.255201187177278</c:v>
                </c:pt>
                <c:pt idx="193">
                  <c:v>0.5760496807604909</c:v>
                </c:pt>
                <c:pt idx="194">
                  <c:v>-8.699721007137903</c:v>
                </c:pt>
                <c:pt idx="195">
                  <c:v>-42.129094094992212</c:v>
                </c:pt>
                <c:pt idx="196">
                  <c:v>67.015708746049413</c:v>
                </c:pt>
                <c:pt idx="197">
                  <c:v>-26.205279710807588</c:v>
                </c:pt>
                <c:pt idx="198">
                  <c:v>-34.703384640463668</c:v>
                </c:pt>
                <c:pt idx="199">
                  <c:v>-31.880812604361012</c:v>
                </c:pt>
                <c:pt idx="200">
                  <c:v>18.661322697439672</c:v>
                </c:pt>
                <c:pt idx="201">
                  <c:v>0.84013370997219283</c:v>
                </c:pt>
                <c:pt idx="202">
                  <c:v>6.1683936387587295</c:v>
                </c:pt>
                <c:pt idx="203">
                  <c:v>77.327892771211339</c:v>
                </c:pt>
                <c:pt idx="204">
                  <c:v>-0.13433932192000952</c:v>
                </c:pt>
                <c:pt idx="205">
                  <c:v>66.922564648248638</c:v>
                </c:pt>
                <c:pt idx="206">
                  <c:v>-11.918021568306795</c:v>
                </c:pt>
                <c:pt idx="207">
                  <c:v>9.516400490453286</c:v>
                </c:pt>
                <c:pt idx="208">
                  <c:v>-25.03420965812505</c:v>
                </c:pt>
                <c:pt idx="209">
                  <c:v>14.999765147255147</c:v>
                </c:pt>
                <c:pt idx="210">
                  <c:v>-92.684732996461918</c:v>
                </c:pt>
                <c:pt idx="211">
                  <c:v>38.162827577009722</c:v>
                </c:pt>
                <c:pt idx="212">
                  <c:v>-13.210221980792795</c:v>
                </c:pt>
                <c:pt idx="213">
                  <c:v>75.07260013771436</c:v>
                </c:pt>
                <c:pt idx="214">
                  <c:v>-31.508662839954788</c:v>
                </c:pt>
                <c:pt idx="215">
                  <c:v>22.201057021535682</c:v>
                </c:pt>
                <c:pt idx="216">
                  <c:v>-9.1061924656807243</c:v>
                </c:pt>
                <c:pt idx="217">
                  <c:v>-131.38409214768242</c:v>
                </c:pt>
                <c:pt idx="218">
                  <c:v>134.0210592848851</c:v>
                </c:pt>
                <c:pt idx="219">
                  <c:v>-34.611465902224118</c:v>
                </c:pt>
                <c:pt idx="220">
                  <c:v>-12.940734644314873</c:v>
                </c:pt>
                <c:pt idx="221">
                  <c:v>5.394777418010591</c:v>
                </c:pt>
                <c:pt idx="222">
                  <c:v>4.0600024555237439</c:v>
                </c:pt>
                <c:pt idx="223">
                  <c:v>40.37570118104226</c:v>
                </c:pt>
                <c:pt idx="224">
                  <c:v>-0.43676635127702923</c:v>
                </c:pt>
                <c:pt idx="225">
                  <c:v>-1.2072048951773411</c:v>
                </c:pt>
                <c:pt idx="226">
                  <c:v>64.513418749862296</c:v>
                </c:pt>
                <c:pt idx="227">
                  <c:v>-30.788483045760394</c:v>
                </c:pt>
                <c:pt idx="228">
                  <c:v>-53.982619026265468</c:v>
                </c:pt>
                <c:pt idx="229">
                  <c:v>14.378305927863813</c:v>
                </c:pt>
                <c:pt idx="230">
                  <c:v>16.187476968957682</c:v>
                </c:pt>
                <c:pt idx="231">
                  <c:v>-12.35188721306341</c:v>
                </c:pt>
                <c:pt idx="232">
                  <c:v>-29.832065062952267</c:v>
                </c:pt>
                <c:pt idx="233">
                  <c:v>-29.759454960277751</c:v>
                </c:pt>
                <c:pt idx="234">
                  <c:v>-21.03471521411663</c:v>
                </c:pt>
                <c:pt idx="235">
                  <c:v>69.26814330280115</c:v>
                </c:pt>
                <c:pt idx="236">
                  <c:v>-17.804994472281031</c:v>
                </c:pt>
                <c:pt idx="237">
                  <c:v>-111.40016236439334</c:v>
                </c:pt>
                <c:pt idx="238">
                  <c:v>-31.701222567689555</c:v>
                </c:pt>
                <c:pt idx="239">
                  <c:v>-7.416621197807217</c:v>
                </c:pt>
                <c:pt idx="240">
                  <c:v>-35.516801481082233</c:v>
                </c:pt>
                <c:pt idx="241">
                  <c:v>-44.251341565682395</c:v>
                </c:pt>
                <c:pt idx="242">
                  <c:v>-18.179415443768114</c:v>
                </c:pt>
                <c:pt idx="243">
                  <c:v>-35.811326740412092</c:v>
                </c:pt>
                <c:pt idx="244">
                  <c:v>39.287906152552381</c:v>
                </c:pt>
                <c:pt idx="245">
                  <c:v>21.463938949791768</c:v>
                </c:pt>
                <c:pt idx="246">
                  <c:v>-18.927661272613904</c:v>
                </c:pt>
                <c:pt idx="247">
                  <c:v>29.044673210679861</c:v>
                </c:pt>
                <c:pt idx="248">
                  <c:v>3.0750629815894941</c:v>
                </c:pt>
                <c:pt idx="249">
                  <c:v>-5.8201176899457909</c:v>
                </c:pt>
                <c:pt idx="250">
                  <c:v>22.755170059474708</c:v>
                </c:pt>
                <c:pt idx="251">
                  <c:v>85.984810240845476</c:v>
                </c:pt>
                <c:pt idx="252">
                  <c:v>2.236911353389758</c:v>
                </c:pt>
                <c:pt idx="253">
                  <c:v>-15.967697354263521</c:v>
                </c:pt>
                <c:pt idx="254">
                  <c:v>-7.40410864940538</c:v>
                </c:pt>
                <c:pt idx="255">
                  <c:v>-0.65352910020786581</c:v>
                </c:pt>
                <c:pt idx="256">
                  <c:v>2.0975418020512393E-3</c:v>
                </c:pt>
                <c:pt idx="257">
                  <c:v>24.742842877060838</c:v>
                </c:pt>
                <c:pt idx="258">
                  <c:v>-46.381696773375239</c:v>
                </c:pt>
                <c:pt idx="259">
                  <c:v>39.602311085080274</c:v>
                </c:pt>
                <c:pt idx="260">
                  <c:v>-17.388542030080714</c:v>
                </c:pt>
                <c:pt idx="261">
                  <c:v>-10.347791448080713</c:v>
                </c:pt>
                <c:pt idx="262">
                  <c:v>-37.656498238982628</c:v>
                </c:pt>
                <c:pt idx="263">
                  <c:v>10.989921639222985</c:v>
                </c:pt>
                <c:pt idx="264">
                  <c:v>-6.2126094477363552</c:v>
                </c:pt>
                <c:pt idx="265">
                  <c:v>25.937537492019196</c:v>
                </c:pt>
                <c:pt idx="266">
                  <c:v>12.114339075751033</c:v>
                </c:pt>
                <c:pt idx="267">
                  <c:v>-64.299296969464081</c:v>
                </c:pt>
                <c:pt idx="268">
                  <c:v>31.176224559274495</c:v>
                </c:pt>
                <c:pt idx="269">
                  <c:v>38.407208422499203</c:v>
                </c:pt>
                <c:pt idx="270">
                  <c:v>-16.571960915825205</c:v>
                </c:pt>
                <c:pt idx="271">
                  <c:v>-9.2006200443220543</c:v>
                </c:pt>
                <c:pt idx="272">
                  <c:v>3.9903415610495081</c:v>
                </c:pt>
                <c:pt idx="273">
                  <c:v>-38.725647709940468</c:v>
                </c:pt>
                <c:pt idx="274">
                  <c:v>-33.783186039858869</c:v>
                </c:pt>
                <c:pt idx="275">
                  <c:v>42.646221636807702</c:v>
                </c:pt>
                <c:pt idx="276">
                  <c:v>1.7956340192225326</c:v>
                </c:pt>
                <c:pt idx="277">
                  <c:v>-11.943477117310536</c:v>
                </c:pt>
                <c:pt idx="278">
                  <c:v>145.82037488125638</c:v>
                </c:pt>
                <c:pt idx="279">
                  <c:v>12.400461062422856</c:v>
                </c:pt>
                <c:pt idx="280">
                  <c:v>20.196622315055521</c:v>
                </c:pt>
                <c:pt idx="281">
                  <c:v>-26.129022770700018</c:v>
                </c:pt>
                <c:pt idx="282">
                  <c:v>-34.760422295462675</c:v>
                </c:pt>
                <c:pt idx="283">
                  <c:v>-4.6979925941876672</c:v>
                </c:pt>
                <c:pt idx="284">
                  <c:v>54.271970636445602</c:v>
                </c:pt>
                <c:pt idx="285">
                  <c:v>10.062473753042525</c:v>
                </c:pt>
                <c:pt idx="286">
                  <c:v>2.7061169403963419</c:v>
                </c:pt>
                <c:pt idx="287">
                  <c:v>-29.781968921004925</c:v>
                </c:pt>
                <c:pt idx="288">
                  <c:v>-141.49810492181834</c:v>
                </c:pt>
                <c:pt idx="289">
                  <c:v>-54.770140097527374</c:v>
                </c:pt>
                <c:pt idx="290">
                  <c:v>-54.25891755660831</c:v>
                </c:pt>
                <c:pt idx="291">
                  <c:v>8.7456323337571824</c:v>
                </c:pt>
                <c:pt idx="292">
                  <c:v>23.851789409617538</c:v>
                </c:pt>
                <c:pt idx="293">
                  <c:v>24.341860371244906</c:v>
                </c:pt>
                <c:pt idx="294">
                  <c:v>15.904573743705598</c:v>
                </c:pt>
                <c:pt idx="295">
                  <c:v>-35.067486020139498</c:v>
                </c:pt>
                <c:pt idx="296">
                  <c:v>-7.8314046974539835</c:v>
                </c:pt>
                <c:pt idx="297">
                  <c:v>-19.7321232760392</c:v>
                </c:pt>
                <c:pt idx="298">
                  <c:v>46.185302380887805</c:v>
                </c:pt>
                <c:pt idx="299">
                  <c:v>26.455298618692581</c:v>
                </c:pt>
              </c:numCache>
            </c:numRef>
          </c:yVal>
          <c:smooth val="0"/>
          <c:extLst>
            <c:ext xmlns:c16="http://schemas.microsoft.com/office/drawing/2014/chart" uri="{C3380CC4-5D6E-409C-BE32-E72D297353CC}">
              <c16:uniqueId val="{00000000-2E15-4B44-80E2-536D736B82A7}"/>
            </c:ext>
          </c:extLst>
        </c:ser>
        <c:dLbls>
          <c:showLegendKey val="0"/>
          <c:showVal val="0"/>
          <c:showCatName val="0"/>
          <c:showSerName val="0"/>
          <c:showPercent val="0"/>
          <c:showBubbleSize val="0"/>
        </c:dLbls>
        <c:axId val="57146640"/>
        <c:axId val="1"/>
      </c:scatterChart>
      <c:valAx>
        <c:axId val="57146640"/>
        <c:scaling>
          <c:orientation val="minMax"/>
        </c:scaling>
        <c:delete val="0"/>
        <c:axPos val="b"/>
        <c:title>
          <c:tx>
            <c:rich>
              <a:bodyPr/>
              <a:lstStyle/>
              <a:p>
                <a:pPr>
                  <a:defRPr sz="850" b="1" i="0" u="none" strike="noStrike" baseline="0">
                    <a:solidFill>
                      <a:srgbClr val="000000"/>
                    </a:solidFill>
                    <a:latin typeface="Arial"/>
                    <a:ea typeface="Arial"/>
                    <a:cs typeface="Arial"/>
                  </a:defRPr>
                </a:pPr>
                <a:r>
                  <a:rPr lang="it-IT"/>
                  <a:t>Valori previsti</a:t>
                </a:r>
              </a:p>
            </c:rich>
          </c:tx>
          <c:layout>
            <c:manualLayout>
              <c:xMode val="edge"/>
              <c:yMode val="edge"/>
              <c:x val="0.46668093447432057"/>
              <c:y val="0.90347783384335223"/>
            </c:manualLayout>
          </c:layout>
          <c:overlay val="0"/>
          <c:spPr>
            <a:noFill/>
            <a:ln w="25400">
              <a:noFill/>
            </a:ln>
          </c:spPr>
        </c:title>
        <c:numFmt formatCode="General" sourceLinked="1"/>
        <c:majorTickMark val="out"/>
        <c:minorTickMark val="none"/>
        <c:tickLblPos val="low"/>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it-IT"/>
          </a:p>
        </c:txPr>
        <c:crossAx val="1"/>
        <c:crosses val="autoZero"/>
        <c:crossBetween val="midCat"/>
      </c:valAx>
      <c:valAx>
        <c:axId val="1"/>
        <c:scaling>
          <c:orientation val="minMax"/>
        </c:scaling>
        <c:delete val="0"/>
        <c:axPos val="l"/>
        <c:majorGridlines>
          <c:spPr>
            <a:ln w="3175">
              <a:solidFill>
                <a:srgbClr val="000000"/>
              </a:solidFill>
              <a:prstDash val="solid"/>
            </a:ln>
          </c:spPr>
        </c:majorGridlines>
        <c:title>
          <c:tx>
            <c:rich>
              <a:bodyPr/>
              <a:lstStyle/>
              <a:p>
                <a:pPr>
                  <a:defRPr sz="850" b="1" i="0" u="none" strike="noStrike" baseline="0">
                    <a:solidFill>
                      <a:srgbClr val="000000"/>
                    </a:solidFill>
                    <a:latin typeface="Arial"/>
                    <a:ea typeface="Arial"/>
                    <a:cs typeface="Arial"/>
                  </a:defRPr>
                </a:pPr>
                <a:r>
                  <a:rPr lang="it-IT"/>
                  <a:t>Residui</a:t>
                </a:r>
              </a:p>
            </c:rich>
          </c:tx>
          <c:layout>
            <c:manualLayout>
              <c:xMode val="edge"/>
              <c:yMode val="edge"/>
              <c:x val="2.5851130481084814E-2"/>
              <c:y val="0.4758776376732160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it-IT"/>
          </a:p>
        </c:txPr>
        <c:crossAx val="5714664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it-IT"/>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it-IT"/>
              <a:t>Diagramma di dispersione: Residui valori previsiti basati sulla regressione che utilizza le 150 osservazioni X più piccole</a:t>
            </a:r>
          </a:p>
        </c:rich>
      </c:tx>
      <c:layout>
        <c:manualLayout>
          <c:xMode val="edge"/>
          <c:yMode val="edge"/>
          <c:x val="0.13784226520232667"/>
          <c:y val="3.5129955952830194E-2"/>
        </c:manualLayout>
      </c:layout>
      <c:overlay val="0"/>
      <c:spPr>
        <a:noFill/>
        <a:ln w="25400">
          <a:noFill/>
        </a:ln>
      </c:spPr>
    </c:title>
    <c:autoTitleDeleted val="0"/>
    <c:plotArea>
      <c:layout>
        <c:manualLayout>
          <c:layoutTarget val="inner"/>
          <c:xMode val="edge"/>
          <c:yMode val="edge"/>
          <c:x val="0.12703110714724222"/>
          <c:y val="0.24825168873333339"/>
          <c:w val="0.82840498597084566"/>
          <c:h val="0.56442129230880511"/>
        </c:manualLayout>
      </c:layout>
      <c:scatterChart>
        <c:scatterStyle val="lineMarker"/>
        <c:varyColors val="0"/>
        <c:ser>
          <c:idx val="0"/>
          <c:order val="0"/>
          <c:spPr>
            <a:ln w="19050">
              <a:noFill/>
            </a:ln>
          </c:spPr>
          <c:marker>
            <c:symbol val="diamond"/>
            <c:size val="5"/>
            <c:spPr>
              <a:solidFill>
                <a:srgbClr val="000080"/>
              </a:solidFill>
              <a:ln>
                <a:solidFill>
                  <a:srgbClr val="000080"/>
                </a:solidFill>
                <a:prstDash val="solid"/>
              </a:ln>
            </c:spPr>
          </c:marker>
          <c:xVal>
            <c:numRef>
              <c:f>Dati!$O$6:$O$155</c:f>
              <c:numCache>
                <c:formatCode>General</c:formatCode>
                <c:ptCount val="150"/>
                <c:pt idx="0">
                  <c:v>9.7581788833504213</c:v>
                </c:pt>
                <c:pt idx="1">
                  <c:v>9.9329879218852817</c:v>
                </c:pt>
                <c:pt idx="2">
                  <c:v>10.167390950829754</c:v>
                </c:pt>
                <c:pt idx="3">
                  <c:v>10.440728720175173</c:v>
                </c:pt>
                <c:pt idx="4">
                  <c:v>11.056533287741161</c:v>
                </c:pt>
                <c:pt idx="5">
                  <c:v>11.207504730112175</c:v>
                </c:pt>
                <c:pt idx="6">
                  <c:v>11.23769901858638</c:v>
                </c:pt>
                <c:pt idx="7">
                  <c:v>11.352914066711628</c:v>
                </c:pt>
                <c:pt idx="8">
                  <c:v>11.372778730181498</c:v>
                </c:pt>
                <c:pt idx="9">
                  <c:v>11.385492114802215</c:v>
                </c:pt>
                <c:pt idx="10">
                  <c:v>11.504680095621438</c:v>
                </c:pt>
                <c:pt idx="11">
                  <c:v>11.728753499561579</c:v>
                </c:pt>
                <c:pt idx="12">
                  <c:v>12.768867278844001</c:v>
                </c:pt>
                <c:pt idx="13">
                  <c:v>13.122458288607696</c:v>
                </c:pt>
                <c:pt idx="14">
                  <c:v>13.272635144439917</c:v>
                </c:pt>
                <c:pt idx="15">
                  <c:v>14.429553144925176</c:v>
                </c:pt>
                <c:pt idx="16">
                  <c:v>14.570989548830656</c:v>
                </c:pt>
                <c:pt idx="17">
                  <c:v>14.622637673852319</c:v>
                </c:pt>
                <c:pt idx="18">
                  <c:v>14.965899058611681</c:v>
                </c:pt>
                <c:pt idx="19">
                  <c:v>15.662751453134739</c:v>
                </c:pt>
                <c:pt idx="20">
                  <c:v>15.835971318592012</c:v>
                </c:pt>
                <c:pt idx="21">
                  <c:v>16.099774049471893</c:v>
                </c:pt>
                <c:pt idx="22">
                  <c:v>16.132352097562482</c:v>
                </c:pt>
                <c:pt idx="23">
                  <c:v>16.762459222826774</c:v>
                </c:pt>
                <c:pt idx="24">
                  <c:v>16.963489617141864</c:v>
                </c:pt>
                <c:pt idx="25">
                  <c:v>17.334561530759046</c:v>
                </c:pt>
                <c:pt idx="26">
                  <c:v>17.464079136582601</c:v>
                </c:pt>
                <c:pt idx="27">
                  <c:v>17.484738386591268</c:v>
                </c:pt>
                <c:pt idx="28">
                  <c:v>17.599953434716515</c:v>
                </c:pt>
                <c:pt idx="29">
                  <c:v>18.830767983309691</c:v>
                </c:pt>
                <c:pt idx="30">
                  <c:v>19.346454646987532</c:v>
                </c:pt>
                <c:pt idx="31">
                  <c:v>19.487891050893012</c:v>
                </c:pt>
                <c:pt idx="32">
                  <c:v>20.073501329984794</c:v>
                </c:pt>
                <c:pt idx="33">
                  <c:v>20.091776820377078</c:v>
                </c:pt>
                <c:pt idx="34">
                  <c:v>20.100517272303819</c:v>
                </c:pt>
                <c:pt idx="35">
                  <c:v>20.789423801438929</c:v>
                </c:pt>
                <c:pt idx="36">
                  <c:v>21.08659916694819</c:v>
                </c:pt>
                <c:pt idx="37">
                  <c:v>22.216501225114428</c:v>
                </c:pt>
                <c:pt idx="38">
                  <c:v>22.308673263614629</c:v>
                </c:pt>
                <c:pt idx="39">
                  <c:v>22.407996580963982</c:v>
                </c:pt>
                <c:pt idx="40">
                  <c:v>22.454082600214079</c:v>
                </c:pt>
                <c:pt idx="41">
                  <c:v>22.894283542706411</c:v>
                </c:pt>
                <c:pt idx="42">
                  <c:v>22.895078129245206</c:v>
                </c:pt>
                <c:pt idx="43">
                  <c:v>23.107232735103423</c:v>
                </c:pt>
                <c:pt idx="44">
                  <c:v>23.157291687047497</c:v>
                </c:pt>
                <c:pt idx="45">
                  <c:v>23.333689898659948</c:v>
                </c:pt>
                <c:pt idx="46">
                  <c:v>23.334484485198743</c:v>
                </c:pt>
                <c:pt idx="47">
                  <c:v>23.39010554291438</c:v>
                </c:pt>
                <c:pt idx="48">
                  <c:v>24.161649072084153</c:v>
                </c:pt>
                <c:pt idx="49">
                  <c:v>25.273275639858106</c:v>
                </c:pt>
                <c:pt idx="50">
                  <c:v>25.814389072777381</c:v>
                </c:pt>
                <c:pt idx="51">
                  <c:v>26.573219217326436</c:v>
                </c:pt>
                <c:pt idx="52">
                  <c:v>26.762330813559604</c:v>
                </c:pt>
                <c:pt idx="53">
                  <c:v>26.77186585202514</c:v>
                </c:pt>
                <c:pt idx="54">
                  <c:v>27.555328179276835</c:v>
                </c:pt>
                <c:pt idx="55">
                  <c:v>27.811979631307562</c:v>
                </c:pt>
                <c:pt idx="56">
                  <c:v>27.842173919781764</c:v>
                </c:pt>
                <c:pt idx="57">
                  <c:v>27.895411217881016</c:v>
                </c:pt>
                <c:pt idx="58">
                  <c:v>28.303828698821558</c:v>
                </c:pt>
                <c:pt idx="59">
                  <c:v>28.524723756606516</c:v>
                </c:pt>
                <c:pt idx="60">
                  <c:v>29.086496439534457</c:v>
                </c:pt>
                <c:pt idx="61">
                  <c:v>29.285937660771953</c:v>
                </c:pt>
                <c:pt idx="62">
                  <c:v>29.417839026211897</c:v>
                </c:pt>
                <c:pt idx="63">
                  <c:v>29.680052584014188</c:v>
                </c:pt>
                <c:pt idx="64">
                  <c:v>30.380083324692425</c:v>
                </c:pt>
                <c:pt idx="65">
                  <c:v>30.705069219059506</c:v>
                </c:pt>
                <c:pt idx="66">
                  <c:v>30.988736613409259</c:v>
                </c:pt>
                <c:pt idx="67">
                  <c:v>31.020520074961052</c:v>
                </c:pt>
                <c:pt idx="68">
                  <c:v>31.267636488526239</c:v>
                </c:pt>
                <c:pt idx="69">
                  <c:v>31.558455161725146</c:v>
                </c:pt>
                <c:pt idx="70">
                  <c:v>31.589444036738143</c:v>
                </c:pt>
                <c:pt idx="71">
                  <c:v>31.625200430983913</c:v>
                </c:pt>
                <c:pt idx="72">
                  <c:v>33.009370181564492</c:v>
                </c:pt>
                <c:pt idx="73">
                  <c:v>33.200070950875244</c:v>
                </c:pt>
                <c:pt idx="74">
                  <c:v>33.23582734512101</c:v>
                </c:pt>
                <c:pt idx="75">
                  <c:v>33.618023470281322</c:v>
                </c:pt>
                <c:pt idx="76">
                  <c:v>33.855604845380974</c:v>
                </c:pt>
                <c:pt idx="77">
                  <c:v>33.907252970402638</c:v>
                </c:pt>
                <c:pt idx="78">
                  <c:v>34.932269605447956</c:v>
                </c:pt>
                <c:pt idx="79">
                  <c:v>35.246131288271911</c:v>
                </c:pt>
                <c:pt idx="80">
                  <c:v>35.250104220965881</c:v>
                </c:pt>
                <c:pt idx="81">
                  <c:v>35.55045793263033</c:v>
                </c:pt>
                <c:pt idx="82">
                  <c:v>35.606873576884759</c:v>
                </c:pt>
                <c:pt idx="83">
                  <c:v>35.659316288445218</c:v>
                </c:pt>
                <c:pt idx="84">
                  <c:v>36.173413779045468</c:v>
                </c:pt>
                <c:pt idx="85">
                  <c:v>36.737570221589792</c:v>
                </c:pt>
                <c:pt idx="86">
                  <c:v>36.739159394667382</c:v>
                </c:pt>
                <c:pt idx="87">
                  <c:v>36.773326615835558</c:v>
                </c:pt>
                <c:pt idx="88">
                  <c:v>37.149960635224303</c:v>
                </c:pt>
                <c:pt idx="89">
                  <c:v>38.095518616390144</c:v>
                </c:pt>
                <c:pt idx="90">
                  <c:v>38.720858222421668</c:v>
                </c:pt>
                <c:pt idx="91">
                  <c:v>39.027568626396466</c:v>
                </c:pt>
                <c:pt idx="92">
                  <c:v>39.248463684181431</c:v>
                </c:pt>
                <c:pt idx="93">
                  <c:v>39.521801453526848</c:v>
                </c:pt>
                <c:pt idx="94">
                  <c:v>39.56709288623815</c:v>
                </c:pt>
                <c:pt idx="95">
                  <c:v>39.996964203726151</c:v>
                </c:pt>
                <c:pt idx="96">
                  <c:v>40.012061347963254</c:v>
                </c:pt>
                <c:pt idx="97">
                  <c:v>40.080395790299605</c:v>
                </c:pt>
                <c:pt idx="98">
                  <c:v>40.338636415407926</c:v>
                </c:pt>
                <c:pt idx="99">
                  <c:v>40.658060204003448</c:v>
                </c:pt>
                <c:pt idx="100">
                  <c:v>41.226189579241741</c:v>
                </c:pt>
                <c:pt idx="101">
                  <c:v>43.392232483996423</c:v>
                </c:pt>
                <c:pt idx="102">
                  <c:v>43.617895061014153</c:v>
                </c:pt>
                <c:pt idx="103">
                  <c:v>43.95241599384677</c:v>
                </c:pt>
                <c:pt idx="104">
                  <c:v>44.133581724691993</c:v>
                </c:pt>
                <c:pt idx="105">
                  <c:v>44.426784157507278</c:v>
                </c:pt>
                <c:pt idx="106">
                  <c:v>44.716808244167389</c:v>
                </c:pt>
                <c:pt idx="107">
                  <c:v>45.079934292396622</c:v>
                </c:pt>
                <c:pt idx="108">
                  <c:v>45.506627263729442</c:v>
                </c:pt>
                <c:pt idx="109">
                  <c:v>45.992119638933076</c:v>
                </c:pt>
                <c:pt idx="110">
                  <c:v>47.157778091345087</c:v>
                </c:pt>
                <c:pt idx="111">
                  <c:v>47.35880848566017</c:v>
                </c:pt>
                <c:pt idx="112">
                  <c:v>47.592416928065852</c:v>
                </c:pt>
                <c:pt idx="113">
                  <c:v>47.638502947315949</c:v>
                </c:pt>
                <c:pt idx="114">
                  <c:v>47.78709063007058</c:v>
                </c:pt>
                <c:pt idx="115">
                  <c:v>47.821257851238762</c:v>
                </c:pt>
                <c:pt idx="116">
                  <c:v>48.054071707105635</c:v>
                </c:pt>
                <c:pt idx="117">
                  <c:v>48.227291572562912</c:v>
                </c:pt>
                <c:pt idx="118">
                  <c:v>48.534001976537716</c:v>
                </c:pt>
                <c:pt idx="119">
                  <c:v>49.664698621242742</c:v>
                </c:pt>
                <c:pt idx="120">
                  <c:v>49.824410515540499</c:v>
                </c:pt>
                <c:pt idx="121">
                  <c:v>49.944393082898522</c:v>
                </c:pt>
                <c:pt idx="122">
                  <c:v>50.108872496429051</c:v>
                </c:pt>
                <c:pt idx="123">
                  <c:v>50.436242150412518</c:v>
                </c:pt>
                <c:pt idx="124">
                  <c:v>51.544690372031297</c:v>
                </c:pt>
                <c:pt idx="125">
                  <c:v>52.350401122369242</c:v>
                </c:pt>
                <c:pt idx="126">
                  <c:v>52.444956920485822</c:v>
                </c:pt>
                <c:pt idx="127">
                  <c:v>52.509318430128211</c:v>
                </c:pt>
                <c:pt idx="128">
                  <c:v>52.611025507093942</c:v>
                </c:pt>
                <c:pt idx="129">
                  <c:v>53.392898661268042</c:v>
                </c:pt>
                <c:pt idx="130">
                  <c:v>53.71073327678598</c:v>
                </c:pt>
                <c:pt idx="131">
                  <c:v>53.82435915183364</c:v>
                </c:pt>
                <c:pt idx="132">
                  <c:v>54.521211546356696</c:v>
                </c:pt>
                <c:pt idx="133">
                  <c:v>54.631659075249175</c:v>
                </c:pt>
                <c:pt idx="134">
                  <c:v>55.021801065797433</c:v>
                </c:pt>
                <c:pt idx="135">
                  <c:v>55.043254902344891</c:v>
                </c:pt>
                <c:pt idx="136">
                  <c:v>55.363473277479208</c:v>
                </c:pt>
                <c:pt idx="137">
                  <c:v>55.399229671724974</c:v>
                </c:pt>
                <c:pt idx="138">
                  <c:v>55.415121402500866</c:v>
                </c:pt>
                <c:pt idx="139">
                  <c:v>55.786193316118045</c:v>
                </c:pt>
                <c:pt idx="140">
                  <c:v>56.224010498993998</c:v>
                </c:pt>
                <c:pt idx="141">
                  <c:v>56.785783181921936</c:v>
                </c:pt>
                <c:pt idx="142">
                  <c:v>58.163596240192156</c:v>
                </c:pt>
                <c:pt idx="143">
                  <c:v>58.242260307532845</c:v>
                </c:pt>
                <c:pt idx="144">
                  <c:v>58.279605874856202</c:v>
                </c:pt>
                <c:pt idx="145">
                  <c:v>58.911302173198081</c:v>
                </c:pt>
                <c:pt idx="146">
                  <c:v>59.823487519734542</c:v>
                </c:pt>
                <c:pt idx="147">
                  <c:v>59.979226481338323</c:v>
                </c:pt>
                <c:pt idx="148">
                  <c:v>60.355860500727061</c:v>
                </c:pt>
                <c:pt idx="149">
                  <c:v>60.695148952792458</c:v>
                </c:pt>
              </c:numCache>
            </c:numRef>
          </c:xVal>
          <c:yVal>
            <c:numRef>
              <c:f>Dati!$P$6:$P$155</c:f>
              <c:numCache>
                <c:formatCode>General</c:formatCode>
                <c:ptCount val="150"/>
                <c:pt idx="0">
                  <c:v>-3.5841788833504209</c:v>
                </c:pt>
                <c:pt idx="1">
                  <c:v>-0.1159879218852819</c:v>
                </c:pt>
                <c:pt idx="2">
                  <c:v>8.6876090491702467</c:v>
                </c:pt>
                <c:pt idx="3">
                  <c:v>-13.094728720175173</c:v>
                </c:pt>
                <c:pt idx="4">
                  <c:v>19.335466712258842</c:v>
                </c:pt>
                <c:pt idx="5">
                  <c:v>9.6404952698878237</c:v>
                </c:pt>
                <c:pt idx="6">
                  <c:v>-15.497699018586379</c:v>
                </c:pt>
                <c:pt idx="7">
                  <c:v>-16.493914066711628</c:v>
                </c:pt>
                <c:pt idx="8">
                  <c:v>30.277221269818501</c:v>
                </c:pt>
                <c:pt idx="9">
                  <c:v>-2.2274921148022147</c:v>
                </c:pt>
                <c:pt idx="10">
                  <c:v>-7.3286800956214382</c:v>
                </c:pt>
                <c:pt idx="11">
                  <c:v>-11.157753499561579</c:v>
                </c:pt>
                <c:pt idx="12">
                  <c:v>-10.681867278844001</c:v>
                </c:pt>
                <c:pt idx="13">
                  <c:v>-4.5074582886076957</c:v>
                </c:pt>
                <c:pt idx="14">
                  <c:v>-9.4846351444399168</c:v>
                </c:pt>
                <c:pt idx="15">
                  <c:v>15.868446855074826</c:v>
                </c:pt>
                <c:pt idx="16">
                  <c:v>-16.230989548830657</c:v>
                </c:pt>
                <c:pt idx="17">
                  <c:v>-0.78363767385231675</c:v>
                </c:pt>
                <c:pt idx="18">
                  <c:v>4.6551009413883211</c:v>
                </c:pt>
                <c:pt idx="19">
                  <c:v>-7.6797514531347391</c:v>
                </c:pt>
                <c:pt idx="20">
                  <c:v>8.5160286814079917</c:v>
                </c:pt>
                <c:pt idx="21">
                  <c:v>-2.8027740494718918</c:v>
                </c:pt>
                <c:pt idx="22">
                  <c:v>19.72364790243752</c:v>
                </c:pt>
                <c:pt idx="23">
                  <c:v>10.240540777173226</c:v>
                </c:pt>
                <c:pt idx="24">
                  <c:v>-20.579489617141864</c:v>
                </c:pt>
                <c:pt idx="25">
                  <c:v>24.123438469240952</c:v>
                </c:pt>
                <c:pt idx="26">
                  <c:v>6.5069208634174025</c:v>
                </c:pt>
                <c:pt idx="27">
                  <c:v>15.302261613408731</c:v>
                </c:pt>
                <c:pt idx="28">
                  <c:v>1.8660465652834866</c:v>
                </c:pt>
                <c:pt idx="29">
                  <c:v>-19.430767983309693</c:v>
                </c:pt>
                <c:pt idx="30">
                  <c:v>-11.966454646987533</c:v>
                </c:pt>
                <c:pt idx="31">
                  <c:v>32.628108949106988</c:v>
                </c:pt>
                <c:pt idx="32">
                  <c:v>9.0484986700152046</c:v>
                </c:pt>
                <c:pt idx="33">
                  <c:v>-7.1117768203770755</c:v>
                </c:pt>
                <c:pt idx="34">
                  <c:v>-19.097517272303818</c:v>
                </c:pt>
                <c:pt idx="35">
                  <c:v>-8.13342380143893</c:v>
                </c:pt>
                <c:pt idx="36">
                  <c:v>-13.469599166948191</c:v>
                </c:pt>
                <c:pt idx="37">
                  <c:v>-10.957501225114429</c:v>
                </c:pt>
                <c:pt idx="38">
                  <c:v>25.070326736385368</c:v>
                </c:pt>
                <c:pt idx="39">
                  <c:v>-13.09999658096398</c:v>
                </c:pt>
                <c:pt idx="40">
                  <c:v>5.22091739978592</c:v>
                </c:pt>
                <c:pt idx="41">
                  <c:v>9.7097164572935899</c:v>
                </c:pt>
                <c:pt idx="42">
                  <c:v>-19.440078129245208</c:v>
                </c:pt>
                <c:pt idx="43">
                  <c:v>-18.007232735103422</c:v>
                </c:pt>
                <c:pt idx="44">
                  <c:v>-10.027291687047498</c:v>
                </c:pt>
                <c:pt idx="45">
                  <c:v>7.2503101013400553</c:v>
                </c:pt>
                <c:pt idx="46">
                  <c:v>-19.674484485198743</c:v>
                </c:pt>
                <c:pt idx="47">
                  <c:v>17.811894457085618</c:v>
                </c:pt>
                <c:pt idx="48">
                  <c:v>-23.802649072084151</c:v>
                </c:pt>
                <c:pt idx="49">
                  <c:v>7.1677243601418965</c:v>
                </c:pt>
                <c:pt idx="50">
                  <c:v>-1.3583890727773777</c:v>
                </c:pt>
                <c:pt idx="51">
                  <c:v>25.092780782673568</c:v>
                </c:pt>
                <c:pt idx="52">
                  <c:v>35.266669186440396</c:v>
                </c:pt>
                <c:pt idx="53">
                  <c:v>-13.619865852025139</c:v>
                </c:pt>
                <c:pt idx="54">
                  <c:v>-25.184328179276832</c:v>
                </c:pt>
                <c:pt idx="55">
                  <c:v>-0.7109796313075627</c:v>
                </c:pt>
                <c:pt idx="56">
                  <c:v>-1.5351739197817622</c:v>
                </c:pt>
                <c:pt idx="57">
                  <c:v>3.9485887821189856</c:v>
                </c:pt>
                <c:pt idx="58">
                  <c:v>9.9831713011784409</c:v>
                </c:pt>
                <c:pt idx="59">
                  <c:v>-37.497723756606518</c:v>
                </c:pt>
                <c:pt idx="60">
                  <c:v>-20.473496439534458</c:v>
                </c:pt>
                <c:pt idx="61">
                  <c:v>0.96106233922804662</c:v>
                </c:pt>
                <c:pt idx="62">
                  <c:v>44.968160973788102</c:v>
                </c:pt>
                <c:pt idx="63">
                  <c:v>5.8599474159858111</c:v>
                </c:pt>
                <c:pt idx="64">
                  <c:v>-12.905083324692423</c:v>
                </c:pt>
                <c:pt idx="65">
                  <c:v>-18.304069219059507</c:v>
                </c:pt>
                <c:pt idx="66">
                  <c:v>25.029263386590742</c:v>
                </c:pt>
                <c:pt idx="67">
                  <c:v>8.1224799250389488</c:v>
                </c:pt>
                <c:pt idx="68">
                  <c:v>16.937363511473759</c:v>
                </c:pt>
                <c:pt idx="69">
                  <c:v>-12.216455161725143</c:v>
                </c:pt>
                <c:pt idx="70">
                  <c:v>-2.9384440367381401</c:v>
                </c:pt>
                <c:pt idx="71">
                  <c:v>-8.2422004309839103</c:v>
                </c:pt>
                <c:pt idx="72">
                  <c:v>-4.5663701815644906</c:v>
                </c:pt>
                <c:pt idx="73">
                  <c:v>-5.768070950875245</c:v>
                </c:pt>
                <c:pt idx="74">
                  <c:v>9.311172654878991</c:v>
                </c:pt>
                <c:pt idx="75">
                  <c:v>15.657976529718681</c:v>
                </c:pt>
                <c:pt idx="76">
                  <c:v>14.028395154619027</c:v>
                </c:pt>
                <c:pt idx="77">
                  <c:v>19.237747029597365</c:v>
                </c:pt>
                <c:pt idx="78">
                  <c:v>5.9127303945520389</c:v>
                </c:pt>
                <c:pt idx="79">
                  <c:v>21.838868711728086</c:v>
                </c:pt>
                <c:pt idx="80">
                  <c:v>-10.050104220965885</c:v>
                </c:pt>
                <c:pt idx="81">
                  <c:v>18.279542067369668</c:v>
                </c:pt>
                <c:pt idx="82">
                  <c:v>2.2811264231152393</c:v>
                </c:pt>
                <c:pt idx="83">
                  <c:v>-32.629316288445217</c:v>
                </c:pt>
                <c:pt idx="84">
                  <c:v>-5.2354137790454658</c:v>
                </c:pt>
                <c:pt idx="85">
                  <c:v>-33.035570221589794</c:v>
                </c:pt>
                <c:pt idx="86">
                  <c:v>-31.984159394667383</c:v>
                </c:pt>
                <c:pt idx="87">
                  <c:v>-21.866326615835561</c:v>
                </c:pt>
                <c:pt idx="88">
                  <c:v>-16.824960635224304</c:v>
                </c:pt>
                <c:pt idx="89">
                  <c:v>-21.796518616390145</c:v>
                </c:pt>
                <c:pt idx="90">
                  <c:v>15.536141777578337</c:v>
                </c:pt>
                <c:pt idx="91">
                  <c:v>-8.4125686263964674</c:v>
                </c:pt>
                <c:pt idx="92">
                  <c:v>-25.952463684181431</c:v>
                </c:pt>
                <c:pt idx="93">
                  <c:v>-3.2108014535268516</c:v>
                </c:pt>
                <c:pt idx="94">
                  <c:v>29.614907113761852</c:v>
                </c:pt>
                <c:pt idx="95">
                  <c:v>-30.420964203726154</c:v>
                </c:pt>
                <c:pt idx="96">
                  <c:v>-11.134061347963254</c:v>
                </c:pt>
                <c:pt idx="97">
                  <c:v>32.885604209700404</c:v>
                </c:pt>
                <c:pt idx="98">
                  <c:v>-7.7716364154079258</c:v>
                </c:pt>
                <c:pt idx="99">
                  <c:v>25.488939795996561</c:v>
                </c:pt>
                <c:pt idx="100">
                  <c:v>-9.0041895792417392</c:v>
                </c:pt>
                <c:pt idx="101">
                  <c:v>-9.7202324839964191</c:v>
                </c:pt>
                <c:pt idx="102">
                  <c:v>21.974104938985846</c:v>
                </c:pt>
                <c:pt idx="103">
                  <c:v>8.914584006153234</c:v>
                </c:pt>
                <c:pt idx="104">
                  <c:v>18.20341827530801</c:v>
                </c:pt>
                <c:pt idx="105">
                  <c:v>12.862215842492724</c:v>
                </c:pt>
                <c:pt idx="106">
                  <c:v>-2.0858082441673886</c:v>
                </c:pt>
                <c:pt idx="107">
                  <c:v>27.635065707603381</c:v>
                </c:pt>
                <c:pt idx="108">
                  <c:v>15.086372736270562</c:v>
                </c:pt>
                <c:pt idx="109">
                  <c:v>44.131880361066919</c:v>
                </c:pt>
                <c:pt idx="110">
                  <c:v>36.846221908654918</c:v>
                </c:pt>
                <c:pt idx="111">
                  <c:v>-23.621808485660168</c:v>
                </c:pt>
                <c:pt idx="112">
                  <c:v>-15.212416928065849</c:v>
                </c:pt>
                <c:pt idx="113">
                  <c:v>6.2704970526840498</c:v>
                </c:pt>
                <c:pt idx="114">
                  <c:v>-2.4030906300705794</c:v>
                </c:pt>
                <c:pt idx="115">
                  <c:v>37.483742148761245</c:v>
                </c:pt>
                <c:pt idx="116">
                  <c:v>-11.259071707105633</c:v>
                </c:pt>
                <c:pt idx="117">
                  <c:v>-5.7462915725629102</c:v>
                </c:pt>
                <c:pt idx="118">
                  <c:v>24.766998023462286</c:v>
                </c:pt>
                <c:pt idx="119">
                  <c:v>12.469301378757258</c:v>
                </c:pt>
                <c:pt idx="120">
                  <c:v>12.3405894844595</c:v>
                </c:pt>
                <c:pt idx="121">
                  <c:v>-15.03339308289852</c:v>
                </c:pt>
                <c:pt idx="122">
                  <c:v>-19.506872496429047</c:v>
                </c:pt>
                <c:pt idx="123">
                  <c:v>-39.81024215041252</c:v>
                </c:pt>
                <c:pt idx="124">
                  <c:v>19.608309627968708</c:v>
                </c:pt>
                <c:pt idx="125">
                  <c:v>1.5345988776307564</c:v>
                </c:pt>
                <c:pt idx="126">
                  <c:v>17.919043079514182</c:v>
                </c:pt>
                <c:pt idx="127">
                  <c:v>-23.707318430128211</c:v>
                </c:pt>
                <c:pt idx="128">
                  <c:v>50.479974492906067</c:v>
                </c:pt>
                <c:pt idx="129">
                  <c:v>-2.2648986612680417</c:v>
                </c:pt>
                <c:pt idx="130">
                  <c:v>8.1862667232140254</c:v>
                </c:pt>
                <c:pt idx="131">
                  <c:v>-4.720359151833641</c:v>
                </c:pt>
                <c:pt idx="132">
                  <c:v>-17.806211546356693</c:v>
                </c:pt>
                <c:pt idx="133">
                  <c:v>42.035340924750827</c:v>
                </c:pt>
                <c:pt idx="134">
                  <c:v>-31.975801065797434</c:v>
                </c:pt>
                <c:pt idx="135">
                  <c:v>-23.587254902344888</c:v>
                </c:pt>
                <c:pt idx="136">
                  <c:v>-17.494473277479209</c:v>
                </c:pt>
                <c:pt idx="137">
                  <c:v>21.779770328275028</c:v>
                </c:pt>
                <c:pt idx="138">
                  <c:v>27.97087859749913</c:v>
                </c:pt>
                <c:pt idx="139">
                  <c:v>-7.1221933161180431</c:v>
                </c:pt>
                <c:pt idx="140">
                  <c:v>-17.144010498994</c:v>
                </c:pt>
                <c:pt idx="141">
                  <c:v>-26.352783181921936</c:v>
                </c:pt>
                <c:pt idx="142">
                  <c:v>-29.122596240192152</c:v>
                </c:pt>
                <c:pt idx="143">
                  <c:v>29.824739692467162</c:v>
                </c:pt>
                <c:pt idx="144">
                  <c:v>2.3203941251437996</c:v>
                </c:pt>
                <c:pt idx="145">
                  <c:v>16.009697826801926</c:v>
                </c:pt>
                <c:pt idx="146">
                  <c:v>-19.627487519734544</c:v>
                </c:pt>
                <c:pt idx="147">
                  <c:v>-21.40722648133832</c:v>
                </c:pt>
                <c:pt idx="148">
                  <c:v>-24.309860500727062</c:v>
                </c:pt>
                <c:pt idx="149">
                  <c:v>-9.3861489527924533</c:v>
                </c:pt>
              </c:numCache>
            </c:numRef>
          </c:yVal>
          <c:smooth val="0"/>
          <c:extLst>
            <c:ext xmlns:c16="http://schemas.microsoft.com/office/drawing/2014/chart" uri="{C3380CC4-5D6E-409C-BE32-E72D297353CC}">
              <c16:uniqueId val="{00000000-CEBF-4112-B81E-8AFB2F41CB61}"/>
            </c:ext>
          </c:extLst>
        </c:ser>
        <c:dLbls>
          <c:showLegendKey val="0"/>
          <c:showVal val="0"/>
          <c:showCatName val="0"/>
          <c:showSerName val="0"/>
          <c:showPercent val="0"/>
          <c:showBubbleSize val="0"/>
        </c:dLbls>
        <c:axId val="2055652224"/>
        <c:axId val="1"/>
      </c:scatterChart>
      <c:valAx>
        <c:axId val="2055652224"/>
        <c:scaling>
          <c:orientation val="minMax"/>
          <c:max val="350"/>
          <c:min val="0"/>
        </c:scaling>
        <c:delete val="0"/>
        <c:axPos val="b"/>
        <c:title>
          <c:tx>
            <c:rich>
              <a:bodyPr/>
              <a:lstStyle/>
              <a:p>
                <a:pPr>
                  <a:defRPr sz="850" b="1" i="0" u="none" strike="noStrike" baseline="0">
                    <a:solidFill>
                      <a:srgbClr val="000000"/>
                    </a:solidFill>
                    <a:latin typeface="Arial"/>
                    <a:ea typeface="Arial"/>
                    <a:cs typeface="Arial"/>
                  </a:defRPr>
                </a:pPr>
                <a:r>
                  <a:rPr lang="it-IT"/>
                  <a:t>Valori previsti</a:t>
                </a:r>
              </a:p>
            </c:rich>
          </c:tx>
          <c:layout>
            <c:manualLayout>
              <c:xMode val="edge"/>
              <c:yMode val="edge"/>
              <c:x val="0.47163677015305894"/>
              <c:y val="0.88761688707484299"/>
            </c:manualLayout>
          </c:layout>
          <c:overlay val="0"/>
          <c:spPr>
            <a:noFill/>
            <a:ln w="25400">
              <a:noFill/>
            </a:ln>
          </c:spPr>
        </c:title>
        <c:numFmt formatCode="General" sourceLinked="1"/>
        <c:majorTickMark val="out"/>
        <c:minorTickMark val="none"/>
        <c:tickLblPos val="low"/>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it-IT"/>
          </a:p>
        </c:txPr>
        <c:crossAx val="1"/>
        <c:crosses val="autoZero"/>
        <c:crossBetween val="midCat"/>
      </c:valAx>
      <c:valAx>
        <c:axId val="1"/>
        <c:scaling>
          <c:orientation val="minMax"/>
          <c:max val="200"/>
          <c:min val="-200"/>
        </c:scaling>
        <c:delete val="0"/>
        <c:axPos val="l"/>
        <c:majorGridlines>
          <c:spPr>
            <a:ln w="3175">
              <a:solidFill>
                <a:srgbClr val="000000"/>
              </a:solidFill>
              <a:prstDash val="solid"/>
            </a:ln>
          </c:spPr>
        </c:majorGridlines>
        <c:title>
          <c:tx>
            <c:rich>
              <a:bodyPr/>
              <a:lstStyle/>
              <a:p>
                <a:pPr>
                  <a:defRPr sz="850" b="1" i="0" u="none" strike="noStrike" baseline="0">
                    <a:solidFill>
                      <a:srgbClr val="000000"/>
                    </a:solidFill>
                    <a:latin typeface="Arial"/>
                    <a:ea typeface="Arial"/>
                    <a:cs typeface="Arial"/>
                  </a:defRPr>
                </a:pPr>
                <a:r>
                  <a:rPr lang="it-IT"/>
                  <a:t>Residui</a:t>
                </a:r>
              </a:p>
            </c:rich>
          </c:tx>
          <c:layout>
            <c:manualLayout>
              <c:xMode val="edge"/>
              <c:yMode val="edge"/>
              <c:x val="3.9190447949681108E-2"/>
              <c:y val="0.4637154185773585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it-IT"/>
          </a:p>
        </c:txPr>
        <c:crossAx val="205565222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it-IT"/>
    </a:p>
  </c:txPr>
  <c:printSettings>
    <c:headerFooter alignWithMargins="0"/>
    <c:pageMargins b="1" l="0.75" r="0.75" t="1" header="0.5" footer="0.5"/>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25" b="1" i="0" u="none" strike="noStrike" baseline="0">
                <a:solidFill>
                  <a:srgbClr val="000000"/>
                </a:solidFill>
                <a:latin typeface="Arial"/>
                <a:ea typeface="Arial"/>
                <a:cs typeface="Arial"/>
              </a:defRPr>
            </a:pPr>
            <a:r>
              <a:rPr lang="it-IT"/>
              <a:t>Residui basati sulla regressione che utilizza le 150 osservazioni X più grandi</a:t>
            </a:r>
          </a:p>
        </c:rich>
      </c:tx>
      <c:layout>
        <c:manualLayout>
          <c:xMode val="edge"/>
          <c:yMode val="edge"/>
          <c:x val="0.12500386197629978"/>
          <c:y val="3.5212403164010753E-2"/>
        </c:manualLayout>
      </c:layout>
      <c:overlay val="0"/>
      <c:spPr>
        <a:noFill/>
        <a:ln w="25400">
          <a:noFill/>
        </a:ln>
      </c:spPr>
    </c:title>
    <c:autoTitleDeleted val="0"/>
    <c:plotArea>
      <c:layout>
        <c:manualLayout>
          <c:layoutTarget val="inner"/>
          <c:xMode val="edge"/>
          <c:yMode val="edge"/>
          <c:x val="0.11538818028581518"/>
          <c:y val="0.232401860882471"/>
          <c:w val="0.84205898232386556"/>
          <c:h val="0.59391586669964813"/>
        </c:manualLayout>
      </c:layout>
      <c:scatterChart>
        <c:scatterStyle val="lineMarker"/>
        <c:varyColors val="0"/>
        <c:ser>
          <c:idx val="0"/>
          <c:order val="0"/>
          <c:spPr>
            <a:ln w="19050">
              <a:noFill/>
            </a:ln>
          </c:spPr>
          <c:marker>
            <c:symbol val="diamond"/>
            <c:size val="5"/>
            <c:spPr>
              <a:solidFill>
                <a:srgbClr val="000080"/>
              </a:solidFill>
              <a:ln>
                <a:solidFill>
                  <a:srgbClr val="000080"/>
                </a:solidFill>
                <a:prstDash val="solid"/>
              </a:ln>
            </c:spPr>
          </c:marker>
          <c:xVal>
            <c:numRef>
              <c:f>Dati!$Q$6:$Q$155</c:f>
              <c:numCache>
                <c:formatCode>General</c:formatCode>
                <c:ptCount val="150"/>
                <c:pt idx="0">
                  <c:v>76.063261799884174</c:v>
                </c:pt>
                <c:pt idx="1">
                  <c:v>76.094581999097144</c:v>
                </c:pt>
                <c:pt idx="2">
                  <c:v>76.123881540296395</c:v>
                </c:pt>
                <c:pt idx="3">
                  <c:v>76.368381159959014</c:v>
                </c:pt>
                <c:pt idx="4">
                  <c:v>76.591663870477362</c:v>
                </c:pt>
                <c:pt idx="5">
                  <c:v>77.196850945592715</c:v>
                </c:pt>
                <c:pt idx="6">
                  <c:v>77.46256747439962</c:v>
                </c:pt>
                <c:pt idx="7">
                  <c:v>77.59593090330651</c:v>
                </c:pt>
                <c:pt idx="8">
                  <c:v>78.135446592975271</c:v>
                </c:pt>
                <c:pt idx="9">
                  <c:v>78.348626013424933</c:v>
                </c:pt>
                <c:pt idx="10">
                  <c:v>80.155094277709139</c:v>
                </c:pt>
                <c:pt idx="11">
                  <c:v>80.18641447692211</c:v>
                </c:pt>
                <c:pt idx="12">
                  <c:v>81.32808625468563</c:v>
                </c:pt>
                <c:pt idx="13">
                  <c:v>81.967624516034562</c:v>
                </c:pt>
                <c:pt idx="14">
                  <c:v>82.045419849563572</c:v>
                </c:pt>
                <c:pt idx="15">
                  <c:v>82.664751530775106</c:v>
                </c:pt>
                <c:pt idx="16">
                  <c:v>83.202246562430133</c:v>
                </c:pt>
                <c:pt idx="17">
                  <c:v>83.474025065278269</c:v>
                </c:pt>
                <c:pt idx="18">
                  <c:v>84.727843362804393</c:v>
                </c:pt>
                <c:pt idx="19">
                  <c:v>85.167336480792997</c:v>
                </c:pt>
                <c:pt idx="20">
                  <c:v>85.442145970661741</c:v>
                </c:pt>
                <c:pt idx="21">
                  <c:v>87.632539257556687</c:v>
                </c:pt>
                <c:pt idx="22">
                  <c:v>87.712355249099446</c:v>
                </c:pt>
                <c:pt idx="23">
                  <c:v>87.948772236707114</c:v>
                </c:pt>
                <c:pt idx="24">
                  <c:v>87.956854868762065</c:v>
                </c:pt>
                <c:pt idx="25">
                  <c:v>88.441812792059849</c:v>
                </c:pt>
                <c:pt idx="26">
                  <c:v>88.569114246925508</c:v>
                </c:pt>
                <c:pt idx="27">
                  <c:v>94.709893950683565</c:v>
                </c:pt>
                <c:pt idx="28">
                  <c:v>95.191820886960727</c:v>
                </c:pt>
                <c:pt idx="29">
                  <c:v>95.286791813606555</c:v>
                </c:pt>
                <c:pt idx="30">
                  <c:v>95.35852517309435</c:v>
                </c:pt>
                <c:pt idx="31">
                  <c:v>95.747501840739432</c:v>
                </c:pt>
                <c:pt idx="32">
                  <c:v>96.325410032669282</c:v>
                </c:pt>
                <c:pt idx="33">
                  <c:v>96.640632682812821</c:v>
                </c:pt>
                <c:pt idx="34">
                  <c:v>98.676445631656605</c:v>
                </c:pt>
                <c:pt idx="35">
                  <c:v>98.924986567346721</c:v>
                </c:pt>
                <c:pt idx="36">
                  <c:v>98.941151831456637</c:v>
                </c:pt>
                <c:pt idx="37">
                  <c:v>99.093711511494078</c:v>
                </c:pt>
                <c:pt idx="38">
                  <c:v>100.85976661550346</c:v>
                </c:pt>
                <c:pt idx="39">
                  <c:v>100.96180984519737</c:v>
                </c:pt>
                <c:pt idx="40">
                  <c:v>101.60639975158067</c:v>
                </c:pt>
                <c:pt idx="41">
                  <c:v>101.77512469572801</c:v>
                </c:pt>
                <c:pt idx="42">
                  <c:v>101.77714535374174</c:v>
                </c:pt>
                <c:pt idx="43">
                  <c:v>102.25098965796396</c:v>
                </c:pt>
                <c:pt idx="44">
                  <c:v>102.59854283632735</c:v>
                </c:pt>
                <c:pt idx="45">
                  <c:v>102.68442080191133</c:v>
                </c:pt>
                <c:pt idx="46">
                  <c:v>103.23403978164882</c:v>
                </c:pt>
                <c:pt idx="47">
                  <c:v>104.49594071122989</c:v>
                </c:pt>
                <c:pt idx="48">
                  <c:v>105.53556925929949</c:v>
                </c:pt>
                <c:pt idx="49">
                  <c:v>105.88312243766291</c:v>
                </c:pt>
                <c:pt idx="50">
                  <c:v>106.52165037000496</c:v>
                </c:pt>
                <c:pt idx="51">
                  <c:v>106.86112091631341</c:v>
                </c:pt>
                <c:pt idx="52">
                  <c:v>108.36853179456399</c:v>
                </c:pt>
                <c:pt idx="53">
                  <c:v>109.07879308639386</c:v>
                </c:pt>
                <c:pt idx="54">
                  <c:v>109.40613968461986</c:v>
                </c:pt>
                <c:pt idx="55">
                  <c:v>111.87336311939728</c:v>
                </c:pt>
                <c:pt idx="56">
                  <c:v>112.14716228025915</c:v>
                </c:pt>
                <c:pt idx="57">
                  <c:v>112.19060642755457</c:v>
                </c:pt>
                <c:pt idx="58">
                  <c:v>112.8715681781852</c:v>
                </c:pt>
                <c:pt idx="59">
                  <c:v>113.06757200551804</c:v>
                </c:pt>
                <c:pt idx="60">
                  <c:v>113.24741056874097</c:v>
                </c:pt>
                <c:pt idx="61">
                  <c:v>113.56061256087078</c:v>
                </c:pt>
                <c:pt idx="62">
                  <c:v>114.04860147118917</c:v>
                </c:pt>
                <c:pt idx="63">
                  <c:v>114.09103528947773</c:v>
                </c:pt>
                <c:pt idx="64">
                  <c:v>114.50830116931519</c:v>
                </c:pt>
                <c:pt idx="65">
                  <c:v>115.0498375169977</c:v>
                </c:pt>
                <c:pt idx="66">
                  <c:v>116.71485972032005</c:v>
                </c:pt>
                <c:pt idx="67">
                  <c:v>117.29074725423617</c:v>
                </c:pt>
                <c:pt idx="68">
                  <c:v>117.50089568766519</c:v>
                </c:pt>
                <c:pt idx="69">
                  <c:v>117.60596990437972</c:v>
                </c:pt>
                <c:pt idx="70">
                  <c:v>119.20228973523488</c:v>
                </c:pt>
                <c:pt idx="71">
                  <c:v>119.24977519855778</c:v>
                </c:pt>
                <c:pt idx="72">
                  <c:v>119.99034636059378</c:v>
                </c:pt>
                <c:pt idx="73">
                  <c:v>120.22373236118084</c:v>
                </c:pt>
                <c:pt idx="74">
                  <c:v>120.66928745321066</c:v>
                </c:pt>
                <c:pt idx="75">
                  <c:v>121.21688577493438</c:v>
                </c:pt>
                <c:pt idx="76">
                  <c:v>121.40884828623976</c:v>
                </c:pt>
                <c:pt idx="77">
                  <c:v>121.73720521347262</c:v>
                </c:pt>
                <c:pt idx="78">
                  <c:v>122.29086550923759</c:v>
                </c:pt>
                <c:pt idx="79">
                  <c:v>124.42063905572032</c:v>
                </c:pt>
                <c:pt idx="80">
                  <c:v>125.99675230643808</c:v>
                </c:pt>
                <c:pt idx="81">
                  <c:v>126.03514480869914</c:v>
                </c:pt>
                <c:pt idx="82">
                  <c:v>128.13662914298951</c:v>
                </c:pt>
                <c:pt idx="83">
                  <c:v>132.05468503163277</c:v>
                </c:pt>
                <c:pt idx="84">
                  <c:v>132.62350026250078</c:v>
                </c:pt>
                <c:pt idx="85">
                  <c:v>134.25619193760329</c:v>
                </c:pt>
                <c:pt idx="86">
                  <c:v>135.12002323847744</c:v>
                </c:pt>
                <c:pt idx="87">
                  <c:v>137.64685608466021</c:v>
                </c:pt>
                <c:pt idx="88">
                  <c:v>138.43592303902597</c:v>
                </c:pt>
                <c:pt idx="89">
                  <c:v>139.07647162938179</c:v>
                </c:pt>
                <c:pt idx="90">
                  <c:v>140.44344677567739</c:v>
                </c:pt>
                <c:pt idx="91">
                  <c:v>142.44793952530819</c:v>
                </c:pt>
                <c:pt idx="92">
                  <c:v>142.57726163818759</c:v>
                </c:pt>
                <c:pt idx="93">
                  <c:v>142.58837525726315</c:v>
                </c:pt>
                <c:pt idx="94">
                  <c:v>143.24306845371515</c:v>
                </c:pt>
                <c:pt idx="95">
                  <c:v>143.47140280926786</c:v>
                </c:pt>
                <c:pt idx="96">
                  <c:v>143.6542723595114</c:v>
                </c:pt>
                <c:pt idx="97">
                  <c:v>144.42010174671913</c:v>
                </c:pt>
                <c:pt idx="98">
                  <c:v>144.48981444819319</c:v>
                </c:pt>
                <c:pt idx="99">
                  <c:v>145.33444949793679</c:v>
                </c:pt>
                <c:pt idx="100">
                  <c:v>149.56368672069613</c:v>
                </c:pt>
                <c:pt idx="101">
                  <c:v>150.03753102491834</c:v>
                </c:pt>
                <c:pt idx="102">
                  <c:v>151.43784702844064</c:v>
                </c:pt>
                <c:pt idx="103">
                  <c:v>152.97455744789048</c:v>
                </c:pt>
                <c:pt idx="104">
                  <c:v>164.06089764027897</c:v>
                </c:pt>
                <c:pt idx="105">
                  <c:v>164.43168838580038</c:v>
                </c:pt>
                <c:pt idx="106">
                  <c:v>164.83683031755538</c:v>
                </c:pt>
                <c:pt idx="107">
                  <c:v>167.80315628172679</c:v>
                </c:pt>
                <c:pt idx="108">
                  <c:v>167.93854036864744</c:v>
                </c:pt>
                <c:pt idx="109">
                  <c:v>167.98602583197032</c:v>
                </c:pt>
                <c:pt idx="110">
                  <c:v>169.3742178874102</c:v>
                </c:pt>
                <c:pt idx="111">
                  <c:v>169.58335599183235</c:v>
                </c:pt>
                <c:pt idx="112">
                  <c:v>174.76230248104983</c:v>
                </c:pt>
                <c:pt idx="113">
                  <c:v>174.85626307868878</c:v>
                </c:pt>
                <c:pt idx="114">
                  <c:v>176.21111427690195</c:v>
                </c:pt>
                <c:pt idx="115">
                  <c:v>176.74658865054323</c:v>
                </c:pt>
                <c:pt idx="116">
                  <c:v>178.06506800450907</c:v>
                </c:pt>
                <c:pt idx="117">
                  <c:v>181.49715564084767</c:v>
                </c:pt>
                <c:pt idx="118">
                  <c:v>183.78858182842964</c:v>
                </c:pt>
                <c:pt idx="119">
                  <c:v>185.55564726144593</c:v>
                </c:pt>
                <c:pt idx="120">
                  <c:v>185.77286799792304</c:v>
                </c:pt>
                <c:pt idx="121">
                  <c:v>186.25277427618647</c:v>
                </c:pt>
                <c:pt idx="122">
                  <c:v>195.18812401294795</c:v>
                </c:pt>
                <c:pt idx="123">
                  <c:v>196.20047367783204</c:v>
                </c:pt>
                <c:pt idx="124">
                  <c:v>198.06251003749415</c:v>
                </c:pt>
                <c:pt idx="125">
                  <c:v>199.52647676844927</c:v>
                </c:pt>
                <c:pt idx="126">
                  <c:v>200.42263859754328</c:v>
                </c:pt>
                <c:pt idx="127">
                  <c:v>200.54387807836775</c:v>
                </c:pt>
                <c:pt idx="128">
                  <c:v>207.95363101475499</c:v>
                </c:pt>
                <c:pt idx="129">
                  <c:v>209.02457976203758</c:v>
                </c:pt>
                <c:pt idx="130">
                  <c:v>214.43590192283523</c:v>
                </c:pt>
                <c:pt idx="131">
                  <c:v>215.54120185635139</c:v>
                </c:pt>
                <c:pt idx="132">
                  <c:v>215.89077569272854</c:v>
                </c:pt>
                <c:pt idx="133">
                  <c:v>217.94275390568225</c:v>
                </c:pt>
                <c:pt idx="134">
                  <c:v>219.76841842109698</c:v>
                </c:pt>
                <c:pt idx="135">
                  <c:v>220.78581973101544</c:v>
                </c:pt>
                <c:pt idx="136">
                  <c:v>220.98081322934144</c:v>
                </c:pt>
                <c:pt idx="137">
                  <c:v>222.25079679097749</c:v>
                </c:pt>
                <c:pt idx="138">
                  <c:v>223.04087407435009</c:v>
                </c:pt>
                <c:pt idx="139">
                  <c:v>223.8420649767983</c:v>
                </c:pt>
                <c:pt idx="140">
                  <c:v>224.83723904856558</c:v>
                </c:pt>
                <c:pt idx="141">
                  <c:v>232.22577507580857</c:v>
                </c:pt>
                <c:pt idx="142">
                  <c:v>233.27550691394686</c:v>
                </c:pt>
                <c:pt idx="143">
                  <c:v>238.73734552508805</c:v>
                </c:pt>
                <c:pt idx="144">
                  <c:v>239.01619633098426</c:v>
                </c:pt>
                <c:pt idx="145">
                  <c:v>250.46726529485292</c:v>
                </c:pt>
                <c:pt idx="146">
                  <c:v>251.29674540949352</c:v>
                </c:pt>
                <c:pt idx="147">
                  <c:v>252.8718483312044</c:v>
                </c:pt>
                <c:pt idx="148">
                  <c:v>276.37412168902279</c:v>
                </c:pt>
                <c:pt idx="149">
                  <c:v>302.49718849066289</c:v>
                </c:pt>
              </c:numCache>
            </c:numRef>
          </c:xVal>
          <c:yVal>
            <c:numRef>
              <c:f>Dati!$R$6:$R$155</c:f>
              <c:numCache>
                <c:formatCode>General</c:formatCode>
                <c:ptCount val="150"/>
                <c:pt idx="0">
                  <c:v>-25.674261799884171</c:v>
                </c:pt>
                <c:pt idx="1">
                  <c:v>-28.184581999097148</c:v>
                </c:pt>
                <c:pt idx="2">
                  <c:v>26.946118459703598</c:v>
                </c:pt>
                <c:pt idx="3">
                  <c:v>-3.9253811599590165</c:v>
                </c:pt>
                <c:pt idx="4">
                  <c:v>36.170336129522639</c:v>
                </c:pt>
                <c:pt idx="5">
                  <c:v>-58.441850945592719</c:v>
                </c:pt>
                <c:pt idx="6">
                  <c:v>-34.961567474399622</c:v>
                </c:pt>
                <c:pt idx="7">
                  <c:v>31.160069096693491</c:v>
                </c:pt>
                <c:pt idx="8">
                  <c:v>19.996553407024734</c:v>
                </c:pt>
                <c:pt idx="9">
                  <c:v>34.004373986575075</c:v>
                </c:pt>
                <c:pt idx="10">
                  <c:v>-23.437094277709136</c:v>
                </c:pt>
                <c:pt idx="11">
                  <c:v>62.943585523077886</c:v>
                </c:pt>
                <c:pt idx="12">
                  <c:v>-18.960086254685635</c:v>
                </c:pt>
                <c:pt idx="13">
                  <c:v>12.181375483965439</c:v>
                </c:pt>
                <c:pt idx="14">
                  <c:v>9.9155801504364263</c:v>
                </c:pt>
                <c:pt idx="15">
                  <c:v>42.318248469224898</c:v>
                </c:pt>
                <c:pt idx="16">
                  <c:v>-3.8592465624301298</c:v>
                </c:pt>
                <c:pt idx="17">
                  <c:v>-9.0840250652782686</c:v>
                </c:pt>
                <c:pt idx="18">
                  <c:v>20.08815663719561</c:v>
                </c:pt>
                <c:pt idx="19">
                  <c:v>5.7546635192069999</c:v>
                </c:pt>
                <c:pt idx="20">
                  <c:v>18.877854029338252</c:v>
                </c:pt>
                <c:pt idx="21">
                  <c:v>8.4484607424433165</c:v>
                </c:pt>
                <c:pt idx="22">
                  <c:v>-37.576355249099443</c:v>
                </c:pt>
                <c:pt idx="23">
                  <c:v>-1.9887722367071206</c:v>
                </c:pt>
                <c:pt idx="24">
                  <c:v>-28.308854868762069</c:v>
                </c:pt>
                <c:pt idx="25">
                  <c:v>40.517187207940154</c:v>
                </c:pt>
                <c:pt idx="26">
                  <c:v>22.693885753074497</c:v>
                </c:pt>
                <c:pt idx="27">
                  <c:v>-9.5438939506835681</c:v>
                </c:pt>
                <c:pt idx="28">
                  <c:v>-0.80982088696072196</c:v>
                </c:pt>
                <c:pt idx="29">
                  <c:v>12.197208186393453</c:v>
                </c:pt>
                <c:pt idx="30">
                  <c:v>-3.9465251730943436</c:v>
                </c:pt>
                <c:pt idx="31">
                  <c:v>-9.8345018407394349</c:v>
                </c:pt>
                <c:pt idx="32">
                  <c:v>52.557589967330728</c:v>
                </c:pt>
                <c:pt idx="33">
                  <c:v>-65.332632682812829</c:v>
                </c:pt>
                <c:pt idx="34">
                  <c:v>-3.3114456316566105</c:v>
                </c:pt>
                <c:pt idx="35">
                  <c:v>-43.113986567346714</c:v>
                </c:pt>
                <c:pt idx="36">
                  <c:v>-50.595151831456633</c:v>
                </c:pt>
                <c:pt idx="37">
                  <c:v>71.701288488505909</c:v>
                </c:pt>
                <c:pt idx="38">
                  <c:v>-57.54576661550346</c:v>
                </c:pt>
                <c:pt idx="39">
                  <c:v>-5.2628098451973671</c:v>
                </c:pt>
                <c:pt idx="40">
                  <c:v>-34.979399751580672</c:v>
                </c:pt>
                <c:pt idx="41">
                  <c:v>-15.591124695728013</c:v>
                </c:pt>
                <c:pt idx="42">
                  <c:v>-67.571145353741741</c:v>
                </c:pt>
                <c:pt idx="43">
                  <c:v>-8.4899896579639602</c:v>
                </c:pt>
                <c:pt idx="44">
                  <c:v>-58.011542836327351</c:v>
                </c:pt>
                <c:pt idx="45">
                  <c:v>-21.493420801911327</c:v>
                </c:pt>
                <c:pt idx="46">
                  <c:v>-47.778039781648815</c:v>
                </c:pt>
                <c:pt idx="47">
                  <c:v>-2.3309407112298857</c:v>
                </c:pt>
                <c:pt idx="48">
                  <c:v>51.139430740700519</c:v>
                </c:pt>
                <c:pt idx="49">
                  <c:v>59.922877562337106</c:v>
                </c:pt>
                <c:pt idx="50">
                  <c:v>-35.750650370004962</c:v>
                </c:pt>
                <c:pt idx="51">
                  <c:v>-56.251120916313411</c:v>
                </c:pt>
                <c:pt idx="52">
                  <c:v>1.0324682054360039</c:v>
                </c:pt>
                <c:pt idx="53">
                  <c:v>-31.065793086393853</c:v>
                </c:pt>
                <c:pt idx="54">
                  <c:v>-32.821139684619865</c:v>
                </c:pt>
                <c:pt idx="55">
                  <c:v>-16.759363119397278</c:v>
                </c:pt>
                <c:pt idx="56">
                  <c:v>0.53483771974084959</c:v>
                </c:pt>
                <c:pt idx="57">
                  <c:v>-31.224606427554562</c:v>
                </c:pt>
                <c:pt idx="58">
                  <c:v>67.612431821814809</c:v>
                </c:pt>
                <c:pt idx="59">
                  <c:v>24.864427994481971</c:v>
                </c:pt>
                <c:pt idx="60">
                  <c:v>-23.881410568740975</c:v>
                </c:pt>
                <c:pt idx="61">
                  <c:v>7.227387439129231</c:v>
                </c:pt>
                <c:pt idx="62">
                  <c:v>68.451398528810827</c:v>
                </c:pt>
                <c:pt idx="63">
                  <c:v>-9.028035289477728</c:v>
                </c:pt>
                <c:pt idx="64">
                  <c:v>-47.051301169315181</c:v>
                </c:pt>
                <c:pt idx="65">
                  <c:v>-2.2038375169976945</c:v>
                </c:pt>
                <c:pt idx="66">
                  <c:v>28.020140279679964</c:v>
                </c:pt>
                <c:pt idx="67">
                  <c:v>36.829252745763839</c:v>
                </c:pt>
                <c:pt idx="68">
                  <c:v>-38.794895687665189</c:v>
                </c:pt>
                <c:pt idx="69">
                  <c:v>39.898030095620271</c:v>
                </c:pt>
                <c:pt idx="70">
                  <c:v>-3.9192897352348837</c:v>
                </c:pt>
                <c:pt idx="71">
                  <c:v>-36.63477519855779</c:v>
                </c:pt>
                <c:pt idx="72">
                  <c:v>-0.65734636059377749</c:v>
                </c:pt>
                <c:pt idx="73">
                  <c:v>-56.570732361180831</c:v>
                </c:pt>
                <c:pt idx="74">
                  <c:v>37.030712546789331</c:v>
                </c:pt>
                <c:pt idx="75">
                  <c:v>-14.14688577493439</c:v>
                </c:pt>
                <c:pt idx="76">
                  <c:v>-31.981848286239753</c:v>
                </c:pt>
                <c:pt idx="77">
                  <c:v>83.452794786527377</c:v>
                </c:pt>
                <c:pt idx="78">
                  <c:v>46.017134490762402</c:v>
                </c:pt>
                <c:pt idx="79">
                  <c:v>43.791360944279702</c:v>
                </c:pt>
                <c:pt idx="80">
                  <c:v>-81.094752306438082</c:v>
                </c:pt>
                <c:pt idx="81">
                  <c:v>64.549855191300864</c:v>
                </c:pt>
                <c:pt idx="82">
                  <c:v>-34.175629142989507</c:v>
                </c:pt>
                <c:pt idx="83">
                  <c:v>37.13831496836724</c:v>
                </c:pt>
                <c:pt idx="84">
                  <c:v>-6.8265002625007867</c:v>
                </c:pt>
                <c:pt idx="85">
                  <c:v>99.722808062396723</c:v>
                </c:pt>
                <c:pt idx="86">
                  <c:v>-13.953023238477442</c:v>
                </c:pt>
                <c:pt idx="87">
                  <c:v>41.188143915339793</c:v>
                </c:pt>
                <c:pt idx="88">
                  <c:v>67.355076960974031</c:v>
                </c:pt>
                <c:pt idx="89">
                  <c:v>2.2585283706182224</c:v>
                </c:pt>
                <c:pt idx="90">
                  <c:v>8.7395532243226057</c:v>
                </c:pt>
                <c:pt idx="91">
                  <c:v>62.749060474691817</c:v>
                </c:pt>
                <c:pt idx="92">
                  <c:v>-48.141261638187586</c:v>
                </c:pt>
                <c:pt idx="93">
                  <c:v>-47.939375257263151</c:v>
                </c:pt>
                <c:pt idx="94">
                  <c:v>-2.3470684537151385</c:v>
                </c:pt>
                <c:pt idx="95">
                  <c:v>-46.096402809267857</c:v>
                </c:pt>
                <c:pt idx="96">
                  <c:v>-9.3402723595114026</c:v>
                </c:pt>
                <c:pt idx="97">
                  <c:v>-14.293101746719117</c:v>
                </c:pt>
                <c:pt idx="98">
                  <c:v>22.653185551806814</c:v>
                </c:pt>
                <c:pt idx="99">
                  <c:v>-19.403449497936776</c:v>
                </c:pt>
                <c:pt idx="100">
                  <c:v>9.4893132793038717</c:v>
                </c:pt>
                <c:pt idx="101">
                  <c:v>-36.550531024918328</c:v>
                </c:pt>
                <c:pt idx="102">
                  <c:v>43.141152971559364</c:v>
                </c:pt>
                <c:pt idx="103">
                  <c:v>17.797442552109516</c:v>
                </c:pt>
                <c:pt idx="104">
                  <c:v>-13.268897640278965</c:v>
                </c:pt>
                <c:pt idx="105">
                  <c:v>37.213311614199625</c:v>
                </c:pt>
                <c:pt idx="106">
                  <c:v>64.626169682444612</c:v>
                </c:pt>
                <c:pt idx="107">
                  <c:v>-99.079156281726782</c:v>
                </c:pt>
                <c:pt idx="108">
                  <c:v>6.0044596313525744</c:v>
                </c:pt>
                <c:pt idx="109">
                  <c:v>-6.64602583197032</c:v>
                </c:pt>
                <c:pt idx="110">
                  <c:v>63.344782112589797</c:v>
                </c:pt>
                <c:pt idx="111">
                  <c:v>-39.916355991832347</c:v>
                </c:pt>
                <c:pt idx="112">
                  <c:v>45.618697518950171</c:v>
                </c:pt>
                <c:pt idx="113">
                  <c:v>66.517736921311212</c:v>
                </c:pt>
                <c:pt idx="114">
                  <c:v>23.338885723098059</c:v>
                </c:pt>
                <c:pt idx="115">
                  <c:v>37.287411349456761</c:v>
                </c:pt>
                <c:pt idx="116">
                  <c:v>-134.81206800450906</c:v>
                </c:pt>
                <c:pt idx="117">
                  <c:v>45.198844359152332</c:v>
                </c:pt>
                <c:pt idx="118">
                  <c:v>-17.620581828429636</c:v>
                </c:pt>
                <c:pt idx="119">
                  <c:v>-141.66464726144594</c:v>
                </c:pt>
                <c:pt idx="120">
                  <c:v>-70.100867997923046</c:v>
                </c:pt>
                <c:pt idx="121">
                  <c:v>-85.524774276186463</c:v>
                </c:pt>
                <c:pt idx="122">
                  <c:v>-4.7091240129479388</c:v>
                </c:pt>
                <c:pt idx="123">
                  <c:v>87.734526322167994</c:v>
                </c:pt>
                <c:pt idx="124">
                  <c:v>5.0744899625058508</c:v>
                </c:pt>
                <c:pt idx="125">
                  <c:v>-22.802476768449253</c:v>
                </c:pt>
                <c:pt idx="126">
                  <c:v>38.099361402456708</c:v>
                </c:pt>
                <c:pt idx="127">
                  <c:v>-86.31887807836776</c:v>
                </c:pt>
                <c:pt idx="128">
                  <c:v>10.785368985245015</c:v>
                </c:pt>
                <c:pt idx="129">
                  <c:v>45.072420237962405</c:v>
                </c:pt>
                <c:pt idx="130">
                  <c:v>48.845098077164778</c:v>
                </c:pt>
                <c:pt idx="131">
                  <c:v>-41.184201856351393</c:v>
                </c:pt>
                <c:pt idx="132">
                  <c:v>146.77822430727142</c:v>
                </c:pt>
                <c:pt idx="133">
                  <c:v>-17.893753905682246</c:v>
                </c:pt>
                <c:pt idx="134">
                  <c:v>141.70258157890299</c:v>
                </c:pt>
                <c:pt idx="135">
                  <c:v>78.467180268984578</c:v>
                </c:pt>
                <c:pt idx="136">
                  <c:v>-41.452813229341444</c:v>
                </c:pt>
                <c:pt idx="137">
                  <c:v>-33.509796790977475</c:v>
                </c:pt>
                <c:pt idx="138">
                  <c:v>14.161125925649912</c:v>
                </c:pt>
                <c:pt idx="139">
                  <c:v>75.021935023201706</c:v>
                </c:pt>
                <c:pt idx="140">
                  <c:v>-16.175239048565572</c:v>
                </c:pt>
                <c:pt idx="141">
                  <c:v>-129.82077507580857</c:v>
                </c:pt>
                <c:pt idx="142">
                  <c:v>-91.082506913946844</c:v>
                </c:pt>
                <c:pt idx="143">
                  <c:v>80.95565447491191</c:v>
                </c:pt>
                <c:pt idx="144">
                  <c:v>0.60780366901573757</c:v>
                </c:pt>
                <c:pt idx="145">
                  <c:v>7.709734705147099</c:v>
                </c:pt>
                <c:pt idx="146">
                  <c:v>136.29125459050653</c:v>
                </c:pt>
                <c:pt idx="147">
                  <c:v>-41.959848331204398</c:v>
                </c:pt>
                <c:pt idx="148">
                  <c:v>-55.913121689022745</c:v>
                </c:pt>
                <c:pt idx="149">
                  <c:v>-107.23218849066288</c:v>
                </c:pt>
              </c:numCache>
            </c:numRef>
          </c:yVal>
          <c:smooth val="0"/>
          <c:extLst>
            <c:ext xmlns:c16="http://schemas.microsoft.com/office/drawing/2014/chart" uri="{C3380CC4-5D6E-409C-BE32-E72D297353CC}">
              <c16:uniqueId val="{00000000-0099-41B8-B07E-0B0EB92CE388}"/>
            </c:ext>
          </c:extLst>
        </c:ser>
        <c:dLbls>
          <c:showLegendKey val="0"/>
          <c:showVal val="0"/>
          <c:showCatName val="0"/>
          <c:showSerName val="0"/>
          <c:showPercent val="0"/>
          <c:showBubbleSize val="0"/>
        </c:dLbls>
        <c:axId val="57140400"/>
        <c:axId val="1"/>
      </c:scatterChart>
      <c:valAx>
        <c:axId val="57140400"/>
        <c:scaling>
          <c:orientation val="minMax"/>
          <c:min val="0"/>
        </c:scaling>
        <c:delete val="0"/>
        <c:axPos val="b"/>
        <c:title>
          <c:tx>
            <c:rich>
              <a:bodyPr/>
              <a:lstStyle/>
              <a:p>
                <a:pPr>
                  <a:defRPr sz="850" b="1" i="0" u="none" strike="noStrike" baseline="0">
                    <a:solidFill>
                      <a:srgbClr val="000000"/>
                    </a:solidFill>
                    <a:latin typeface="Arial"/>
                    <a:ea typeface="Arial"/>
                    <a:cs typeface="Arial"/>
                  </a:defRPr>
                </a:pPr>
                <a:r>
                  <a:rPr lang="it-IT"/>
                  <a:t>Valori previsti</a:t>
                </a:r>
              </a:p>
            </c:rich>
          </c:tx>
          <c:layout>
            <c:manualLayout>
              <c:xMode val="edge"/>
              <c:yMode val="edge"/>
              <c:x val="0.46567372758203979"/>
              <c:y val="0.90143752099867513"/>
            </c:manualLayout>
          </c:layout>
          <c:overlay val="0"/>
          <c:spPr>
            <a:noFill/>
            <a:ln w="25400">
              <a:noFill/>
            </a:ln>
          </c:spPr>
        </c:title>
        <c:numFmt formatCode="General" sourceLinked="1"/>
        <c:majorTickMark val="out"/>
        <c:minorTickMark val="none"/>
        <c:tickLblPos val="low"/>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it-IT"/>
          </a:p>
        </c:txPr>
        <c:crossAx val="1"/>
        <c:crosses val="autoZero"/>
        <c:crossBetween val="midCat"/>
      </c:valAx>
      <c:valAx>
        <c:axId val="1"/>
        <c:scaling>
          <c:orientation val="minMax"/>
        </c:scaling>
        <c:delete val="0"/>
        <c:axPos val="l"/>
        <c:majorGridlines>
          <c:spPr>
            <a:ln w="3175">
              <a:solidFill>
                <a:srgbClr val="000000"/>
              </a:solidFill>
              <a:prstDash val="solid"/>
            </a:ln>
          </c:spPr>
        </c:majorGridlines>
        <c:title>
          <c:tx>
            <c:rich>
              <a:bodyPr/>
              <a:lstStyle/>
              <a:p>
                <a:pPr>
                  <a:defRPr sz="850" b="1" i="0" u="none" strike="noStrike" baseline="0">
                    <a:solidFill>
                      <a:srgbClr val="000000"/>
                    </a:solidFill>
                    <a:latin typeface="Arial"/>
                    <a:ea typeface="Arial"/>
                    <a:cs typeface="Arial"/>
                  </a:defRPr>
                </a:pPr>
                <a:r>
                  <a:rPr lang="it-IT"/>
                  <a:t>Residui</a:t>
                </a:r>
              </a:p>
            </c:rich>
          </c:tx>
          <c:layout>
            <c:manualLayout>
              <c:xMode val="edge"/>
              <c:yMode val="edge"/>
              <c:x val="2.6099707445601052E-2"/>
              <c:y val="0.4624562282206745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it-IT"/>
          </a:p>
        </c:txPr>
        <c:crossAx val="5714040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it-IT"/>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it-IT"/>
              <a:t>Diagramma di dispersione sulle 150 osservazioni X più piccole</a:t>
            </a:r>
          </a:p>
        </c:rich>
      </c:tx>
      <c:layout>
        <c:manualLayout>
          <c:xMode val="edge"/>
          <c:yMode val="edge"/>
          <c:x val="0.15188640859142283"/>
          <c:y val="3.4803850459191508E-2"/>
        </c:manualLayout>
      </c:layout>
      <c:overlay val="0"/>
      <c:spPr>
        <a:noFill/>
        <a:ln w="25400">
          <a:noFill/>
        </a:ln>
      </c:spPr>
    </c:title>
    <c:autoTitleDeleted val="0"/>
    <c:plotArea>
      <c:layout>
        <c:manualLayout>
          <c:layoutTarget val="inner"/>
          <c:xMode val="edge"/>
          <c:yMode val="edge"/>
          <c:x val="0.12231560337893344"/>
          <c:y val="0.23202566972794345"/>
          <c:w val="0.83470318349799622"/>
          <c:h val="0.57542366092529973"/>
        </c:manualLayout>
      </c:layout>
      <c:scatterChart>
        <c:scatterStyle val="lineMarker"/>
        <c:varyColors val="0"/>
        <c:ser>
          <c:idx val="0"/>
          <c:order val="0"/>
          <c:spPr>
            <a:ln w="19050">
              <a:noFill/>
            </a:ln>
          </c:spPr>
          <c:marker>
            <c:symbol val="diamond"/>
            <c:size val="5"/>
            <c:spPr>
              <a:solidFill>
                <a:srgbClr val="000080"/>
              </a:solidFill>
              <a:ln>
                <a:solidFill>
                  <a:srgbClr val="000080"/>
                </a:solidFill>
                <a:prstDash val="solid"/>
              </a:ln>
            </c:spPr>
          </c:marker>
          <c:xVal>
            <c:numRef>
              <c:f>Dati!$J$6:$J$155</c:f>
              <c:numCache>
                <c:formatCode>General</c:formatCode>
                <c:ptCount val="150"/>
                <c:pt idx="0">
                  <c:v>0.33900000000000002</c:v>
                </c:pt>
                <c:pt idx="1">
                  <c:v>0.55900000000000005</c:v>
                </c:pt>
                <c:pt idx="2">
                  <c:v>0.85399999999999998</c:v>
                </c:pt>
                <c:pt idx="3">
                  <c:v>1.198</c:v>
                </c:pt>
                <c:pt idx="4">
                  <c:v>1.9730000000000001</c:v>
                </c:pt>
                <c:pt idx="5">
                  <c:v>2.1630000000000003</c:v>
                </c:pt>
                <c:pt idx="6">
                  <c:v>2.2010000000000001</c:v>
                </c:pt>
                <c:pt idx="7">
                  <c:v>2.3460000000000001</c:v>
                </c:pt>
                <c:pt idx="8">
                  <c:v>2.371</c:v>
                </c:pt>
                <c:pt idx="9">
                  <c:v>2.387</c:v>
                </c:pt>
                <c:pt idx="10">
                  <c:v>2.5369999999999999</c:v>
                </c:pt>
                <c:pt idx="11">
                  <c:v>2.819</c:v>
                </c:pt>
                <c:pt idx="12">
                  <c:v>4.1280000000000001</c:v>
                </c:pt>
                <c:pt idx="13">
                  <c:v>4.5730000000000004</c:v>
                </c:pt>
                <c:pt idx="14">
                  <c:v>4.7620000000000005</c:v>
                </c:pt>
                <c:pt idx="15">
                  <c:v>6.218</c:v>
                </c:pt>
                <c:pt idx="16">
                  <c:v>6.3959999999999999</c:v>
                </c:pt>
                <c:pt idx="17">
                  <c:v>6.4610000000000003</c:v>
                </c:pt>
                <c:pt idx="18">
                  <c:v>6.8929999999999998</c:v>
                </c:pt>
                <c:pt idx="19">
                  <c:v>7.77</c:v>
                </c:pt>
                <c:pt idx="20">
                  <c:v>7.9880000000000004</c:v>
                </c:pt>
                <c:pt idx="21">
                  <c:v>8.32</c:v>
                </c:pt>
                <c:pt idx="22">
                  <c:v>8.3610000000000007</c:v>
                </c:pt>
                <c:pt idx="23">
                  <c:v>9.1539999999999999</c:v>
                </c:pt>
                <c:pt idx="24">
                  <c:v>9.407</c:v>
                </c:pt>
                <c:pt idx="25">
                  <c:v>9.8740000000000006</c:v>
                </c:pt>
                <c:pt idx="26">
                  <c:v>10.037000000000001</c:v>
                </c:pt>
                <c:pt idx="27">
                  <c:v>10.063000000000001</c:v>
                </c:pt>
                <c:pt idx="28">
                  <c:v>10.208</c:v>
                </c:pt>
                <c:pt idx="29">
                  <c:v>11.757</c:v>
                </c:pt>
                <c:pt idx="30">
                  <c:v>12.406000000000001</c:v>
                </c:pt>
                <c:pt idx="31">
                  <c:v>12.584</c:v>
                </c:pt>
                <c:pt idx="32">
                  <c:v>13.321</c:v>
                </c:pt>
                <c:pt idx="33">
                  <c:v>13.343999999999999</c:v>
                </c:pt>
                <c:pt idx="34">
                  <c:v>13.355</c:v>
                </c:pt>
                <c:pt idx="35">
                  <c:v>14.222</c:v>
                </c:pt>
                <c:pt idx="36">
                  <c:v>14.596</c:v>
                </c:pt>
                <c:pt idx="37">
                  <c:v>16.018000000000001</c:v>
                </c:pt>
                <c:pt idx="38">
                  <c:v>16.134</c:v>
                </c:pt>
                <c:pt idx="39">
                  <c:v>16.259</c:v>
                </c:pt>
                <c:pt idx="40">
                  <c:v>16.317</c:v>
                </c:pt>
                <c:pt idx="41">
                  <c:v>16.870999999999999</c:v>
                </c:pt>
                <c:pt idx="42">
                  <c:v>16.872</c:v>
                </c:pt>
                <c:pt idx="43">
                  <c:v>17.138999999999999</c:v>
                </c:pt>
                <c:pt idx="44">
                  <c:v>17.202000000000002</c:v>
                </c:pt>
                <c:pt idx="45">
                  <c:v>17.423999999999999</c:v>
                </c:pt>
                <c:pt idx="46">
                  <c:v>17.425000000000001</c:v>
                </c:pt>
                <c:pt idx="47">
                  <c:v>17.495000000000001</c:v>
                </c:pt>
                <c:pt idx="48">
                  <c:v>18.466000000000001</c:v>
                </c:pt>
                <c:pt idx="49">
                  <c:v>19.864999999999998</c:v>
                </c:pt>
                <c:pt idx="50">
                  <c:v>20.545999999999999</c:v>
                </c:pt>
                <c:pt idx="51">
                  <c:v>21.501000000000001</c:v>
                </c:pt>
                <c:pt idx="52">
                  <c:v>21.739000000000001</c:v>
                </c:pt>
                <c:pt idx="53">
                  <c:v>21.751000000000001</c:v>
                </c:pt>
                <c:pt idx="54">
                  <c:v>22.737000000000002</c:v>
                </c:pt>
                <c:pt idx="55">
                  <c:v>23.06</c:v>
                </c:pt>
                <c:pt idx="56">
                  <c:v>23.097999999999999</c:v>
                </c:pt>
                <c:pt idx="57">
                  <c:v>23.164999999999999</c:v>
                </c:pt>
                <c:pt idx="58">
                  <c:v>23.679000000000002</c:v>
                </c:pt>
                <c:pt idx="59">
                  <c:v>23.957000000000001</c:v>
                </c:pt>
                <c:pt idx="60">
                  <c:v>24.664000000000001</c:v>
                </c:pt>
                <c:pt idx="61">
                  <c:v>24.914999999999999</c:v>
                </c:pt>
                <c:pt idx="62">
                  <c:v>25.081</c:v>
                </c:pt>
                <c:pt idx="63">
                  <c:v>25.411000000000001</c:v>
                </c:pt>
                <c:pt idx="64">
                  <c:v>26.292000000000002</c:v>
                </c:pt>
                <c:pt idx="65">
                  <c:v>26.701000000000001</c:v>
                </c:pt>
                <c:pt idx="66">
                  <c:v>27.058</c:v>
                </c:pt>
                <c:pt idx="67">
                  <c:v>27.097999999999999</c:v>
                </c:pt>
                <c:pt idx="68">
                  <c:v>27.408999999999999</c:v>
                </c:pt>
                <c:pt idx="69">
                  <c:v>27.774999999999999</c:v>
                </c:pt>
                <c:pt idx="70">
                  <c:v>27.814</c:v>
                </c:pt>
                <c:pt idx="71">
                  <c:v>27.859000000000002</c:v>
                </c:pt>
                <c:pt idx="72">
                  <c:v>29.600999999999999</c:v>
                </c:pt>
                <c:pt idx="73">
                  <c:v>29.841000000000001</c:v>
                </c:pt>
                <c:pt idx="74">
                  <c:v>29.885999999999999</c:v>
                </c:pt>
                <c:pt idx="75">
                  <c:v>30.367000000000001</c:v>
                </c:pt>
                <c:pt idx="76">
                  <c:v>30.666</c:v>
                </c:pt>
                <c:pt idx="77">
                  <c:v>30.731000000000002</c:v>
                </c:pt>
                <c:pt idx="78">
                  <c:v>32.021000000000001</c:v>
                </c:pt>
                <c:pt idx="79">
                  <c:v>32.416000000000004</c:v>
                </c:pt>
                <c:pt idx="80">
                  <c:v>32.420999999999999</c:v>
                </c:pt>
                <c:pt idx="81">
                  <c:v>32.798999999999999</c:v>
                </c:pt>
                <c:pt idx="82">
                  <c:v>32.869999999999997</c:v>
                </c:pt>
                <c:pt idx="83">
                  <c:v>32.936</c:v>
                </c:pt>
                <c:pt idx="84">
                  <c:v>33.582999999999998</c:v>
                </c:pt>
                <c:pt idx="85">
                  <c:v>34.292999999999999</c:v>
                </c:pt>
                <c:pt idx="86">
                  <c:v>34.295000000000002</c:v>
                </c:pt>
                <c:pt idx="87">
                  <c:v>34.338000000000001</c:v>
                </c:pt>
                <c:pt idx="88">
                  <c:v>34.811999999999998</c:v>
                </c:pt>
                <c:pt idx="89">
                  <c:v>36.002000000000002</c:v>
                </c:pt>
                <c:pt idx="90">
                  <c:v>36.789000000000001</c:v>
                </c:pt>
                <c:pt idx="91">
                  <c:v>37.174999999999997</c:v>
                </c:pt>
                <c:pt idx="92">
                  <c:v>37.453000000000003</c:v>
                </c:pt>
                <c:pt idx="93">
                  <c:v>37.797000000000004</c:v>
                </c:pt>
                <c:pt idx="94">
                  <c:v>37.853999999999999</c:v>
                </c:pt>
                <c:pt idx="95">
                  <c:v>38.395000000000003</c:v>
                </c:pt>
                <c:pt idx="96">
                  <c:v>38.414000000000001</c:v>
                </c:pt>
                <c:pt idx="97">
                  <c:v>38.5</c:v>
                </c:pt>
                <c:pt idx="98">
                  <c:v>38.825000000000003</c:v>
                </c:pt>
                <c:pt idx="99">
                  <c:v>39.227000000000004</c:v>
                </c:pt>
                <c:pt idx="100">
                  <c:v>39.942</c:v>
                </c:pt>
                <c:pt idx="101">
                  <c:v>42.667999999999999</c:v>
                </c:pt>
                <c:pt idx="102">
                  <c:v>42.951999999999998</c:v>
                </c:pt>
                <c:pt idx="103">
                  <c:v>43.372999999999998</c:v>
                </c:pt>
                <c:pt idx="104">
                  <c:v>43.600999999999999</c:v>
                </c:pt>
                <c:pt idx="105">
                  <c:v>43.97</c:v>
                </c:pt>
                <c:pt idx="106">
                  <c:v>44.335000000000001</c:v>
                </c:pt>
                <c:pt idx="107">
                  <c:v>44.792000000000002</c:v>
                </c:pt>
                <c:pt idx="108">
                  <c:v>45.329000000000001</c:v>
                </c:pt>
                <c:pt idx="109">
                  <c:v>45.94</c:v>
                </c:pt>
                <c:pt idx="110">
                  <c:v>47.407000000000004</c:v>
                </c:pt>
                <c:pt idx="111">
                  <c:v>47.66</c:v>
                </c:pt>
                <c:pt idx="112">
                  <c:v>47.954000000000001</c:v>
                </c:pt>
                <c:pt idx="113">
                  <c:v>48.012</c:v>
                </c:pt>
                <c:pt idx="114">
                  <c:v>48.198999999999998</c:v>
                </c:pt>
                <c:pt idx="115">
                  <c:v>48.242000000000004</c:v>
                </c:pt>
                <c:pt idx="116">
                  <c:v>48.534999999999997</c:v>
                </c:pt>
                <c:pt idx="117">
                  <c:v>48.753</c:v>
                </c:pt>
                <c:pt idx="118">
                  <c:v>49.139000000000003</c:v>
                </c:pt>
                <c:pt idx="119">
                  <c:v>50.561999999999998</c:v>
                </c:pt>
                <c:pt idx="120">
                  <c:v>50.762999999999998</c:v>
                </c:pt>
                <c:pt idx="121">
                  <c:v>50.914000000000001</c:v>
                </c:pt>
                <c:pt idx="122">
                  <c:v>51.121000000000002</c:v>
                </c:pt>
                <c:pt idx="123">
                  <c:v>51.533000000000001</c:v>
                </c:pt>
                <c:pt idx="124">
                  <c:v>52.928000000000004</c:v>
                </c:pt>
                <c:pt idx="125">
                  <c:v>53.942</c:v>
                </c:pt>
                <c:pt idx="126">
                  <c:v>54.061</c:v>
                </c:pt>
                <c:pt idx="127">
                  <c:v>54.142000000000003</c:v>
                </c:pt>
                <c:pt idx="128">
                  <c:v>54.27</c:v>
                </c:pt>
                <c:pt idx="129">
                  <c:v>55.253999999999998</c:v>
                </c:pt>
                <c:pt idx="130">
                  <c:v>55.654000000000003</c:v>
                </c:pt>
                <c:pt idx="131">
                  <c:v>55.797000000000004</c:v>
                </c:pt>
                <c:pt idx="132">
                  <c:v>56.673999999999999</c:v>
                </c:pt>
                <c:pt idx="133">
                  <c:v>56.813000000000002</c:v>
                </c:pt>
                <c:pt idx="134">
                  <c:v>57.304000000000002</c:v>
                </c:pt>
                <c:pt idx="135">
                  <c:v>57.331000000000003</c:v>
                </c:pt>
                <c:pt idx="136">
                  <c:v>57.734000000000002</c:v>
                </c:pt>
                <c:pt idx="137">
                  <c:v>57.779000000000003</c:v>
                </c:pt>
                <c:pt idx="138">
                  <c:v>57.798999999999999</c:v>
                </c:pt>
                <c:pt idx="139">
                  <c:v>58.265999999999998</c:v>
                </c:pt>
                <c:pt idx="140">
                  <c:v>58.817</c:v>
                </c:pt>
                <c:pt idx="141">
                  <c:v>59.524000000000001</c:v>
                </c:pt>
                <c:pt idx="142">
                  <c:v>61.258000000000003</c:v>
                </c:pt>
                <c:pt idx="143">
                  <c:v>61.356999999999999</c:v>
                </c:pt>
                <c:pt idx="144">
                  <c:v>61.404000000000003</c:v>
                </c:pt>
                <c:pt idx="145">
                  <c:v>62.198999999999998</c:v>
                </c:pt>
                <c:pt idx="146">
                  <c:v>63.347000000000001</c:v>
                </c:pt>
                <c:pt idx="147">
                  <c:v>63.542999999999999</c:v>
                </c:pt>
                <c:pt idx="148">
                  <c:v>64.016999999999996</c:v>
                </c:pt>
                <c:pt idx="149">
                  <c:v>64.444000000000003</c:v>
                </c:pt>
              </c:numCache>
            </c:numRef>
          </c:xVal>
          <c:yVal>
            <c:numRef>
              <c:f>Dati!$K$6:$K$155</c:f>
              <c:numCache>
                <c:formatCode>General</c:formatCode>
                <c:ptCount val="150"/>
                <c:pt idx="0">
                  <c:v>6.1740000000000004</c:v>
                </c:pt>
                <c:pt idx="1">
                  <c:v>9.8170000000000002</c:v>
                </c:pt>
                <c:pt idx="2">
                  <c:v>18.855</c:v>
                </c:pt>
                <c:pt idx="3">
                  <c:v>-2.6539999999999999</c:v>
                </c:pt>
                <c:pt idx="4">
                  <c:v>30.392000000000003</c:v>
                </c:pt>
                <c:pt idx="5">
                  <c:v>20.847999999999999</c:v>
                </c:pt>
                <c:pt idx="6">
                  <c:v>-4.26</c:v>
                </c:pt>
                <c:pt idx="7">
                  <c:v>-5.141</c:v>
                </c:pt>
                <c:pt idx="8">
                  <c:v>41.65</c:v>
                </c:pt>
                <c:pt idx="9">
                  <c:v>9.1580000000000013</c:v>
                </c:pt>
                <c:pt idx="10">
                  <c:v>4.1760000000000002</c:v>
                </c:pt>
                <c:pt idx="11">
                  <c:v>0.57099999999999973</c:v>
                </c:pt>
                <c:pt idx="12">
                  <c:v>2.0870000000000002</c:v>
                </c:pt>
                <c:pt idx="13">
                  <c:v>8.6150000000000002</c:v>
                </c:pt>
                <c:pt idx="14">
                  <c:v>3.7880000000000003</c:v>
                </c:pt>
                <c:pt idx="15">
                  <c:v>30.298000000000002</c:v>
                </c:pt>
                <c:pt idx="16">
                  <c:v>-1.66</c:v>
                </c:pt>
                <c:pt idx="17">
                  <c:v>13.839000000000002</c:v>
                </c:pt>
                <c:pt idx="18">
                  <c:v>19.621000000000002</c:v>
                </c:pt>
                <c:pt idx="19">
                  <c:v>7.9830000000000005</c:v>
                </c:pt>
                <c:pt idx="20">
                  <c:v>24.352000000000004</c:v>
                </c:pt>
                <c:pt idx="21">
                  <c:v>13.297000000000001</c:v>
                </c:pt>
                <c:pt idx="22">
                  <c:v>35.856000000000002</c:v>
                </c:pt>
                <c:pt idx="23">
                  <c:v>27.003</c:v>
                </c:pt>
                <c:pt idx="24">
                  <c:v>-3.6159999999999997</c:v>
                </c:pt>
                <c:pt idx="25">
                  <c:v>41.457999999999998</c:v>
                </c:pt>
                <c:pt idx="26">
                  <c:v>23.971000000000004</c:v>
                </c:pt>
                <c:pt idx="27">
                  <c:v>32.786999999999999</c:v>
                </c:pt>
                <c:pt idx="28">
                  <c:v>19.466000000000001</c:v>
                </c:pt>
                <c:pt idx="29">
                  <c:v>-0.6</c:v>
                </c:pt>
                <c:pt idx="30">
                  <c:v>7.38</c:v>
                </c:pt>
                <c:pt idx="31">
                  <c:v>52.116</c:v>
                </c:pt>
                <c:pt idx="32">
                  <c:v>29.122</c:v>
                </c:pt>
                <c:pt idx="33">
                  <c:v>12.98</c:v>
                </c:pt>
                <c:pt idx="34">
                  <c:v>1.0030000000000001</c:v>
                </c:pt>
                <c:pt idx="35">
                  <c:v>12.655999999999999</c:v>
                </c:pt>
                <c:pt idx="36">
                  <c:v>7.6170000000000009</c:v>
                </c:pt>
                <c:pt idx="37">
                  <c:v>11.259</c:v>
                </c:pt>
                <c:pt idx="38">
                  <c:v>47.378999999999998</c:v>
                </c:pt>
                <c:pt idx="39">
                  <c:v>9.3079999999999998</c:v>
                </c:pt>
                <c:pt idx="40">
                  <c:v>27.675000000000001</c:v>
                </c:pt>
                <c:pt idx="41">
                  <c:v>32.603999999999999</c:v>
                </c:pt>
                <c:pt idx="42">
                  <c:v>3.4550000000000001</c:v>
                </c:pt>
                <c:pt idx="43">
                  <c:v>5.0999999999999996</c:v>
                </c:pt>
                <c:pt idx="44">
                  <c:v>13.13</c:v>
                </c:pt>
                <c:pt idx="45">
                  <c:v>30.584000000000003</c:v>
                </c:pt>
                <c:pt idx="46">
                  <c:v>3.66</c:v>
                </c:pt>
                <c:pt idx="47">
                  <c:v>41.201999999999998</c:v>
                </c:pt>
                <c:pt idx="48">
                  <c:v>0.35899999999999999</c:v>
                </c:pt>
                <c:pt idx="49">
                  <c:v>32.441000000000003</c:v>
                </c:pt>
                <c:pt idx="50">
                  <c:v>24.456000000000003</c:v>
                </c:pt>
                <c:pt idx="51">
                  <c:v>51.666000000000004</c:v>
                </c:pt>
                <c:pt idx="52">
                  <c:v>62.028999999999996</c:v>
                </c:pt>
                <c:pt idx="53">
                  <c:v>13.152000000000001</c:v>
                </c:pt>
                <c:pt idx="54">
                  <c:v>2.3710000000000004</c:v>
                </c:pt>
                <c:pt idx="55">
                  <c:v>27.100999999999999</c:v>
                </c:pt>
                <c:pt idx="56">
                  <c:v>26.307000000000002</c:v>
                </c:pt>
                <c:pt idx="57">
                  <c:v>31.844000000000001</c:v>
                </c:pt>
                <c:pt idx="58">
                  <c:v>38.286999999999999</c:v>
                </c:pt>
                <c:pt idx="59">
                  <c:v>-8.9730000000000008</c:v>
                </c:pt>
                <c:pt idx="60">
                  <c:v>8.6129999999999995</c:v>
                </c:pt>
                <c:pt idx="61">
                  <c:v>30.247</c:v>
                </c:pt>
                <c:pt idx="62">
                  <c:v>74.385999999999996</c:v>
                </c:pt>
                <c:pt idx="63">
                  <c:v>35.54</c:v>
                </c:pt>
                <c:pt idx="64">
                  <c:v>17.475000000000001</c:v>
                </c:pt>
                <c:pt idx="65">
                  <c:v>12.401</c:v>
                </c:pt>
                <c:pt idx="66">
                  <c:v>56.018000000000001</c:v>
                </c:pt>
                <c:pt idx="67">
                  <c:v>39.143000000000001</c:v>
                </c:pt>
                <c:pt idx="68">
                  <c:v>48.204999999999998</c:v>
                </c:pt>
                <c:pt idx="69">
                  <c:v>19.342000000000002</c:v>
                </c:pt>
                <c:pt idx="70">
                  <c:v>28.651000000000003</c:v>
                </c:pt>
                <c:pt idx="71">
                  <c:v>23.383000000000003</c:v>
                </c:pt>
                <c:pt idx="72">
                  <c:v>28.442999999999998</c:v>
                </c:pt>
                <c:pt idx="73">
                  <c:v>27.432000000000002</c:v>
                </c:pt>
                <c:pt idx="74">
                  <c:v>42.547000000000004</c:v>
                </c:pt>
                <c:pt idx="75">
                  <c:v>49.276000000000003</c:v>
                </c:pt>
                <c:pt idx="76">
                  <c:v>47.884</c:v>
                </c:pt>
                <c:pt idx="77">
                  <c:v>53.145000000000003</c:v>
                </c:pt>
                <c:pt idx="78">
                  <c:v>40.844999999999999</c:v>
                </c:pt>
                <c:pt idx="79">
                  <c:v>57.085000000000001</c:v>
                </c:pt>
                <c:pt idx="80">
                  <c:v>25.2</c:v>
                </c:pt>
                <c:pt idx="81">
                  <c:v>53.83</c:v>
                </c:pt>
                <c:pt idx="82">
                  <c:v>37.887999999999998</c:v>
                </c:pt>
                <c:pt idx="83">
                  <c:v>3.03</c:v>
                </c:pt>
                <c:pt idx="84">
                  <c:v>30.938000000000002</c:v>
                </c:pt>
                <c:pt idx="85">
                  <c:v>3.702</c:v>
                </c:pt>
                <c:pt idx="86">
                  <c:v>4.7549999999999999</c:v>
                </c:pt>
                <c:pt idx="87">
                  <c:v>14.907</c:v>
                </c:pt>
                <c:pt idx="88">
                  <c:v>20.324999999999999</c:v>
                </c:pt>
                <c:pt idx="89">
                  <c:v>16.298999999999999</c:v>
                </c:pt>
                <c:pt idx="90">
                  <c:v>54.257000000000005</c:v>
                </c:pt>
                <c:pt idx="91">
                  <c:v>30.614999999999998</c:v>
                </c:pt>
                <c:pt idx="92">
                  <c:v>13.295999999999999</c:v>
                </c:pt>
                <c:pt idx="93">
                  <c:v>36.311</c:v>
                </c:pt>
                <c:pt idx="94">
                  <c:v>69.182000000000002</c:v>
                </c:pt>
                <c:pt idx="95">
                  <c:v>9.5760000000000005</c:v>
                </c:pt>
                <c:pt idx="96">
                  <c:v>28.878</c:v>
                </c:pt>
                <c:pt idx="97">
                  <c:v>72.966000000000008</c:v>
                </c:pt>
                <c:pt idx="98">
                  <c:v>32.567</c:v>
                </c:pt>
                <c:pt idx="99">
                  <c:v>66.147000000000006</c:v>
                </c:pt>
                <c:pt idx="100">
                  <c:v>32.222000000000001</c:v>
                </c:pt>
                <c:pt idx="101">
                  <c:v>33.672000000000004</c:v>
                </c:pt>
                <c:pt idx="102">
                  <c:v>65.591999999999999</c:v>
                </c:pt>
                <c:pt idx="103">
                  <c:v>52.867000000000004</c:v>
                </c:pt>
                <c:pt idx="104">
                  <c:v>62.337000000000003</c:v>
                </c:pt>
                <c:pt idx="105">
                  <c:v>57.289000000000001</c:v>
                </c:pt>
                <c:pt idx="106">
                  <c:v>42.631</c:v>
                </c:pt>
                <c:pt idx="107">
                  <c:v>72.715000000000003</c:v>
                </c:pt>
                <c:pt idx="108">
                  <c:v>60.593000000000004</c:v>
                </c:pt>
                <c:pt idx="109">
                  <c:v>90.123999999999995</c:v>
                </c:pt>
                <c:pt idx="110">
                  <c:v>84.004000000000005</c:v>
                </c:pt>
                <c:pt idx="111">
                  <c:v>23.737000000000002</c:v>
                </c:pt>
                <c:pt idx="112">
                  <c:v>32.380000000000003</c:v>
                </c:pt>
                <c:pt idx="113">
                  <c:v>53.908999999999999</c:v>
                </c:pt>
                <c:pt idx="114">
                  <c:v>45.384</c:v>
                </c:pt>
                <c:pt idx="115">
                  <c:v>85.305000000000007</c:v>
                </c:pt>
                <c:pt idx="116">
                  <c:v>36.795000000000002</c:v>
                </c:pt>
                <c:pt idx="117">
                  <c:v>42.481000000000002</c:v>
                </c:pt>
                <c:pt idx="118">
                  <c:v>73.301000000000002</c:v>
                </c:pt>
                <c:pt idx="119">
                  <c:v>62.134</c:v>
                </c:pt>
                <c:pt idx="120">
                  <c:v>62.164999999999999</c:v>
                </c:pt>
                <c:pt idx="121">
                  <c:v>34.911000000000001</c:v>
                </c:pt>
                <c:pt idx="122">
                  <c:v>30.602000000000004</c:v>
                </c:pt>
                <c:pt idx="123">
                  <c:v>10.626000000000001</c:v>
                </c:pt>
                <c:pt idx="124">
                  <c:v>71.153000000000006</c:v>
                </c:pt>
                <c:pt idx="125">
                  <c:v>53.884999999999998</c:v>
                </c:pt>
                <c:pt idx="126">
                  <c:v>70.364000000000004</c:v>
                </c:pt>
                <c:pt idx="127">
                  <c:v>28.802</c:v>
                </c:pt>
                <c:pt idx="128">
                  <c:v>103.09100000000001</c:v>
                </c:pt>
                <c:pt idx="129">
                  <c:v>51.128</c:v>
                </c:pt>
                <c:pt idx="130">
                  <c:v>61.897000000000006</c:v>
                </c:pt>
                <c:pt idx="131">
                  <c:v>49.103999999999999</c:v>
                </c:pt>
                <c:pt idx="132">
                  <c:v>36.715000000000003</c:v>
                </c:pt>
                <c:pt idx="133">
                  <c:v>96.667000000000002</c:v>
                </c:pt>
                <c:pt idx="134">
                  <c:v>23.045999999999999</c:v>
                </c:pt>
                <c:pt idx="135">
                  <c:v>31.456000000000003</c:v>
                </c:pt>
                <c:pt idx="136">
                  <c:v>37.869</c:v>
                </c:pt>
                <c:pt idx="137">
                  <c:v>77.179000000000002</c:v>
                </c:pt>
                <c:pt idx="138">
                  <c:v>83.385999999999996</c:v>
                </c:pt>
                <c:pt idx="139">
                  <c:v>48.664000000000001</c:v>
                </c:pt>
                <c:pt idx="140">
                  <c:v>39.08</c:v>
                </c:pt>
                <c:pt idx="141">
                  <c:v>30.433</c:v>
                </c:pt>
                <c:pt idx="142">
                  <c:v>29.041000000000004</c:v>
                </c:pt>
                <c:pt idx="143">
                  <c:v>88.067000000000007</c:v>
                </c:pt>
                <c:pt idx="144">
                  <c:v>60.6</c:v>
                </c:pt>
                <c:pt idx="145">
                  <c:v>74.921000000000006</c:v>
                </c:pt>
                <c:pt idx="146">
                  <c:v>40.195999999999998</c:v>
                </c:pt>
                <c:pt idx="147">
                  <c:v>38.572000000000003</c:v>
                </c:pt>
                <c:pt idx="148">
                  <c:v>36.045999999999999</c:v>
                </c:pt>
                <c:pt idx="149">
                  <c:v>51.309000000000005</c:v>
                </c:pt>
              </c:numCache>
            </c:numRef>
          </c:yVal>
          <c:smooth val="0"/>
          <c:extLst>
            <c:ext xmlns:c16="http://schemas.microsoft.com/office/drawing/2014/chart" uri="{C3380CC4-5D6E-409C-BE32-E72D297353CC}">
              <c16:uniqueId val="{00000000-CDEE-426D-9870-647BF47E2C0E}"/>
            </c:ext>
          </c:extLst>
        </c:ser>
        <c:dLbls>
          <c:showLegendKey val="0"/>
          <c:showVal val="0"/>
          <c:showCatName val="0"/>
          <c:showSerName val="0"/>
          <c:showPercent val="0"/>
          <c:showBubbleSize val="0"/>
        </c:dLbls>
        <c:axId val="121161808"/>
        <c:axId val="1"/>
      </c:scatterChart>
      <c:valAx>
        <c:axId val="121161808"/>
        <c:scaling>
          <c:orientation val="minMax"/>
          <c:max val="350"/>
          <c:min val="0"/>
        </c:scaling>
        <c:delete val="0"/>
        <c:axPos val="b"/>
        <c:title>
          <c:tx>
            <c:rich>
              <a:bodyPr/>
              <a:lstStyle/>
              <a:p>
                <a:pPr>
                  <a:defRPr sz="875" b="1" i="0" u="none" strike="noStrike" baseline="0">
                    <a:solidFill>
                      <a:srgbClr val="000000"/>
                    </a:solidFill>
                    <a:latin typeface="Arial"/>
                    <a:ea typeface="Arial"/>
                    <a:cs typeface="Arial"/>
                  </a:defRPr>
                </a:pPr>
                <a:r>
                  <a:rPr lang="it-IT"/>
                  <a:t>X (reddito)</a:t>
                </a:r>
              </a:p>
            </c:rich>
          </c:tx>
          <c:layout>
            <c:manualLayout>
              <c:xMode val="edge"/>
              <c:yMode val="edge"/>
              <c:x val="0.4865741584964165"/>
              <c:y val="0.8886583150580231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it-IT"/>
          </a:p>
        </c:txPr>
        <c:crossAx val="1"/>
        <c:crosses val="autoZero"/>
        <c:crossBetween val="midCat"/>
      </c:valAx>
      <c:valAx>
        <c:axId val="1"/>
        <c:scaling>
          <c:orientation val="minMax"/>
          <c:max val="450"/>
          <c:min val="0"/>
        </c:scaling>
        <c:delete val="0"/>
        <c:axPos val="l"/>
        <c:majorGridlines>
          <c:spPr>
            <a:ln w="3175">
              <a:solidFill>
                <a:srgbClr val="000000"/>
              </a:solidFill>
              <a:prstDash val="solid"/>
            </a:ln>
          </c:spPr>
        </c:majorGridlines>
        <c:title>
          <c:tx>
            <c:rich>
              <a:bodyPr/>
              <a:lstStyle/>
              <a:p>
                <a:pPr>
                  <a:defRPr sz="875" b="1" i="0" u="none" strike="noStrike" baseline="0">
                    <a:solidFill>
                      <a:srgbClr val="000000"/>
                    </a:solidFill>
                    <a:latin typeface="Arial"/>
                    <a:ea typeface="Arial"/>
                    <a:cs typeface="Arial"/>
                  </a:defRPr>
                </a:pPr>
                <a:r>
                  <a:rPr lang="it-IT"/>
                  <a:t>y (spesa)</a:t>
                </a:r>
              </a:p>
            </c:rich>
          </c:tx>
          <c:layout>
            <c:manualLayout>
              <c:xMode val="edge"/>
              <c:yMode val="edge"/>
              <c:x val="3.3603187741465229E-2"/>
              <c:y val="0.4431690291803719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it-IT"/>
          </a:p>
        </c:txPr>
        <c:crossAx val="121161808"/>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75" b="0" i="0" u="none" strike="noStrike" baseline="0">
          <a:solidFill>
            <a:srgbClr val="000000"/>
          </a:solidFill>
          <a:latin typeface="Arial"/>
          <a:ea typeface="Arial"/>
          <a:cs typeface="Arial"/>
        </a:defRPr>
      </a:pPr>
      <a:endParaRPr lang="it-IT"/>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it-IT"/>
              <a:t>Diagramma di dispersione sulle 150 osservazioni X più grandi</a:t>
            </a:r>
          </a:p>
        </c:rich>
      </c:tx>
      <c:layout>
        <c:manualLayout>
          <c:xMode val="edge"/>
          <c:yMode val="edge"/>
          <c:x val="0.10753020077268874"/>
          <c:y val="3.4884918815190763E-2"/>
        </c:manualLayout>
      </c:layout>
      <c:overlay val="0"/>
      <c:spPr>
        <a:noFill/>
        <a:ln w="25400">
          <a:noFill/>
        </a:ln>
      </c:spPr>
    </c:title>
    <c:autoTitleDeleted val="0"/>
    <c:plotArea>
      <c:layout>
        <c:manualLayout>
          <c:layoutTarget val="inner"/>
          <c:xMode val="edge"/>
          <c:yMode val="edge"/>
          <c:x val="0.13038036843688511"/>
          <c:y val="0.17675025533029987"/>
          <c:w val="0.82663841844004471"/>
          <c:h val="0.61397457114735743"/>
        </c:manualLayout>
      </c:layout>
      <c:scatterChart>
        <c:scatterStyle val="lineMarker"/>
        <c:varyColors val="0"/>
        <c:ser>
          <c:idx val="0"/>
          <c:order val="0"/>
          <c:spPr>
            <a:ln w="19050">
              <a:noFill/>
            </a:ln>
          </c:spPr>
          <c:marker>
            <c:symbol val="diamond"/>
            <c:size val="5"/>
            <c:spPr>
              <a:solidFill>
                <a:srgbClr val="000080"/>
              </a:solidFill>
              <a:ln>
                <a:solidFill>
                  <a:srgbClr val="000080"/>
                </a:solidFill>
                <a:prstDash val="solid"/>
              </a:ln>
            </c:spPr>
          </c:marker>
          <c:xVal>
            <c:numRef>
              <c:f>Dati!$J$156:$J$305</c:f>
              <c:numCache>
                <c:formatCode>General</c:formatCode>
                <c:ptCount val="150"/>
                <c:pt idx="0">
                  <c:v>65.144000000000005</c:v>
                </c:pt>
                <c:pt idx="1">
                  <c:v>65.174999999999997</c:v>
                </c:pt>
                <c:pt idx="2">
                  <c:v>65.204000000000008</c:v>
                </c:pt>
                <c:pt idx="3">
                  <c:v>65.445999999999998</c:v>
                </c:pt>
                <c:pt idx="4">
                  <c:v>65.667000000000002</c:v>
                </c:pt>
                <c:pt idx="5">
                  <c:v>66.266000000000005</c:v>
                </c:pt>
                <c:pt idx="6">
                  <c:v>66.528999999999996</c:v>
                </c:pt>
                <c:pt idx="7">
                  <c:v>66.661000000000001</c:v>
                </c:pt>
                <c:pt idx="8">
                  <c:v>67.194999999999993</c:v>
                </c:pt>
                <c:pt idx="9">
                  <c:v>67.406000000000006</c:v>
                </c:pt>
                <c:pt idx="10">
                  <c:v>69.194000000000003</c:v>
                </c:pt>
                <c:pt idx="11">
                  <c:v>69.224999999999994</c:v>
                </c:pt>
                <c:pt idx="12">
                  <c:v>70.355000000000004</c:v>
                </c:pt>
                <c:pt idx="13">
                  <c:v>70.988</c:v>
                </c:pt>
                <c:pt idx="14">
                  <c:v>71.064999999999998</c:v>
                </c:pt>
                <c:pt idx="15">
                  <c:v>71.677999999999997</c:v>
                </c:pt>
                <c:pt idx="16">
                  <c:v>72.209999999999994</c:v>
                </c:pt>
                <c:pt idx="17">
                  <c:v>72.478999999999999</c:v>
                </c:pt>
                <c:pt idx="18">
                  <c:v>73.72</c:v>
                </c:pt>
                <c:pt idx="19">
                  <c:v>74.155000000000001</c:v>
                </c:pt>
                <c:pt idx="20">
                  <c:v>74.427000000000007</c:v>
                </c:pt>
                <c:pt idx="21">
                  <c:v>76.594999999999999</c:v>
                </c:pt>
                <c:pt idx="22">
                  <c:v>76.674000000000007</c:v>
                </c:pt>
                <c:pt idx="23">
                  <c:v>76.908000000000001</c:v>
                </c:pt>
                <c:pt idx="24">
                  <c:v>76.915999999999997</c:v>
                </c:pt>
                <c:pt idx="25">
                  <c:v>77.396000000000001</c:v>
                </c:pt>
                <c:pt idx="26">
                  <c:v>77.522000000000006</c:v>
                </c:pt>
                <c:pt idx="27">
                  <c:v>83.6</c:v>
                </c:pt>
                <c:pt idx="28">
                  <c:v>84.076999999999998</c:v>
                </c:pt>
                <c:pt idx="29">
                  <c:v>84.171000000000006</c:v>
                </c:pt>
                <c:pt idx="30">
                  <c:v>84.242000000000004</c:v>
                </c:pt>
                <c:pt idx="31">
                  <c:v>84.626999999999995</c:v>
                </c:pt>
                <c:pt idx="32">
                  <c:v>85.198999999999998</c:v>
                </c:pt>
                <c:pt idx="33">
                  <c:v>85.510999999999996</c:v>
                </c:pt>
                <c:pt idx="34">
                  <c:v>87.525999999999996</c:v>
                </c:pt>
                <c:pt idx="35">
                  <c:v>87.772000000000006</c:v>
                </c:pt>
                <c:pt idx="36">
                  <c:v>87.787999999999997</c:v>
                </c:pt>
                <c:pt idx="37">
                  <c:v>87.939000000000007</c:v>
                </c:pt>
                <c:pt idx="38">
                  <c:v>89.686999999999998</c:v>
                </c:pt>
                <c:pt idx="39">
                  <c:v>89.787999999999997</c:v>
                </c:pt>
                <c:pt idx="40">
                  <c:v>90.426000000000002</c:v>
                </c:pt>
                <c:pt idx="41">
                  <c:v>90.593000000000004</c:v>
                </c:pt>
                <c:pt idx="42">
                  <c:v>90.594999999999999</c:v>
                </c:pt>
                <c:pt idx="43">
                  <c:v>91.064000000000007</c:v>
                </c:pt>
                <c:pt idx="44">
                  <c:v>91.408000000000001</c:v>
                </c:pt>
                <c:pt idx="45">
                  <c:v>91.492999999999995</c:v>
                </c:pt>
                <c:pt idx="46">
                  <c:v>92.037000000000006</c:v>
                </c:pt>
                <c:pt idx="47">
                  <c:v>93.286000000000001</c:v>
                </c:pt>
                <c:pt idx="48">
                  <c:v>94.314999999999998</c:v>
                </c:pt>
                <c:pt idx="49">
                  <c:v>94.659000000000006</c:v>
                </c:pt>
                <c:pt idx="50">
                  <c:v>95.290999999999997</c:v>
                </c:pt>
                <c:pt idx="51">
                  <c:v>95.626999999999995</c:v>
                </c:pt>
                <c:pt idx="52">
                  <c:v>97.119</c:v>
                </c:pt>
                <c:pt idx="53">
                  <c:v>97.822000000000003</c:v>
                </c:pt>
                <c:pt idx="54">
                  <c:v>98.146000000000001</c:v>
                </c:pt>
                <c:pt idx="55">
                  <c:v>100.58800000000001</c:v>
                </c:pt>
                <c:pt idx="56">
                  <c:v>100.85900000000001</c:v>
                </c:pt>
                <c:pt idx="57">
                  <c:v>100.902</c:v>
                </c:pt>
                <c:pt idx="58">
                  <c:v>101.57600000000001</c:v>
                </c:pt>
                <c:pt idx="59">
                  <c:v>101.77</c:v>
                </c:pt>
                <c:pt idx="60">
                  <c:v>101.94800000000001</c:v>
                </c:pt>
                <c:pt idx="61">
                  <c:v>102.258</c:v>
                </c:pt>
                <c:pt idx="62">
                  <c:v>102.741</c:v>
                </c:pt>
                <c:pt idx="63">
                  <c:v>102.783</c:v>
                </c:pt>
                <c:pt idx="64">
                  <c:v>103.196</c:v>
                </c:pt>
                <c:pt idx="65">
                  <c:v>103.732</c:v>
                </c:pt>
                <c:pt idx="66">
                  <c:v>105.38</c:v>
                </c:pt>
                <c:pt idx="67">
                  <c:v>105.95</c:v>
                </c:pt>
                <c:pt idx="68">
                  <c:v>106.158</c:v>
                </c:pt>
                <c:pt idx="69">
                  <c:v>106.262</c:v>
                </c:pt>
                <c:pt idx="70">
                  <c:v>107.842</c:v>
                </c:pt>
                <c:pt idx="71">
                  <c:v>107.889</c:v>
                </c:pt>
                <c:pt idx="72">
                  <c:v>108.622</c:v>
                </c:pt>
                <c:pt idx="73">
                  <c:v>108.85300000000001</c:v>
                </c:pt>
                <c:pt idx="74">
                  <c:v>109.294</c:v>
                </c:pt>
                <c:pt idx="75">
                  <c:v>109.836</c:v>
                </c:pt>
                <c:pt idx="76">
                  <c:v>110.026</c:v>
                </c:pt>
                <c:pt idx="77">
                  <c:v>110.351</c:v>
                </c:pt>
                <c:pt idx="78">
                  <c:v>110.899</c:v>
                </c:pt>
                <c:pt idx="79">
                  <c:v>113.00700000000001</c:v>
                </c:pt>
                <c:pt idx="80">
                  <c:v>114.56700000000001</c:v>
                </c:pt>
                <c:pt idx="81">
                  <c:v>114.605</c:v>
                </c:pt>
                <c:pt idx="82">
                  <c:v>116.685</c:v>
                </c:pt>
                <c:pt idx="83">
                  <c:v>120.563</c:v>
                </c:pt>
                <c:pt idx="84">
                  <c:v>121.126</c:v>
                </c:pt>
                <c:pt idx="85">
                  <c:v>122.742</c:v>
                </c:pt>
                <c:pt idx="86">
                  <c:v>123.59700000000001</c:v>
                </c:pt>
                <c:pt idx="87">
                  <c:v>126.098</c:v>
                </c:pt>
                <c:pt idx="88">
                  <c:v>126.879</c:v>
                </c:pt>
                <c:pt idx="89">
                  <c:v>127.51300000000001</c:v>
                </c:pt>
                <c:pt idx="90">
                  <c:v>128.86600000000001</c:v>
                </c:pt>
                <c:pt idx="91">
                  <c:v>130.85</c:v>
                </c:pt>
                <c:pt idx="92">
                  <c:v>130.97800000000001</c:v>
                </c:pt>
                <c:pt idx="93">
                  <c:v>130.989</c:v>
                </c:pt>
                <c:pt idx="94">
                  <c:v>131.637</c:v>
                </c:pt>
                <c:pt idx="95">
                  <c:v>131.863</c:v>
                </c:pt>
                <c:pt idx="96">
                  <c:v>132.04400000000001</c:v>
                </c:pt>
                <c:pt idx="97">
                  <c:v>132.80199999999999</c:v>
                </c:pt>
                <c:pt idx="98">
                  <c:v>132.87100000000001</c:v>
                </c:pt>
                <c:pt idx="99">
                  <c:v>133.70699999999999</c:v>
                </c:pt>
                <c:pt idx="100">
                  <c:v>137.893</c:v>
                </c:pt>
                <c:pt idx="101">
                  <c:v>138.36199999999999</c:v>
                </c:pt>
                <c:pt idx="102">
                  <c:v>139.74799999999999</c:v>
                </c:pt>
                <c:pt idx="103">
                  <c:v>141.26900000000001</c:v>
                </c:pt>
                <c:pt idx="104">
                  <c:v>152.24199999999999</c:v>
                </c:pt>
                <c:pt idx="105">
                  <c:v>152.60900000000001</c:v>
                </c:pt>
                <c:pt idx="106">
                  <c:v>153.01</c:v>
                </c:pt>
                <c:pt idx="107">
                  <c:v>155.946</c:v>
                </c:pt>
                <c:pt idx="108">
                  <c:v>156.08000000000001</c:v>
                </c:pt>
                <c:pt idx="109">
                  <c:v>156.12700000000001</c:v>
                </c:pt>
                <c:pt idx="110">
                  <c:v>157.501</c:v>
                </c:pt>
                <c:pt idx="111">
                  <c:v>157.708</c:v>
                </c:pt>
                <c:pt idx="112">
                  <c:v>162.834</c:v>
                </c:pt>
                <c:pt idx="113">
                  <c:v>162.92699999999999</c:v>
                </c:pt>
                <c:pt idx="114">
                  <c:v>164.268</c:v>
                </c:pt>
                <c:pt idx="115">
                  <c:v>164.798</c:v>
                </c:pt>
                <c:pt idx="116">
                  <c:v>166.10300000000001</c:v>
                </c:pt>
                <c:pt idx="117">
                  <c:v>169.5</c:v>
                </c:pt>
                <c:pt idx="118">
                  <c:v>171.768</c:v>
                </c:pt>
                <c:pt idx="119">
                  <c:v>173.517</c:v>
                </c:pt>
                <c:pt idx="120">
                  <c:v>173.732</c:v>
                </c:pt>
                <c:pt idx="121">
                  <c:v>174.20699999999999</c:v>
                </c:pt>
                <c:pt idx="122">
                  <c:v>183.05100000000002</c:v>
                </c:pt>
                <c:pt idx="123">
                  <c:v>184.053</c:v>
                </c:pt>
                <c:pt idx="124">
                  <c:v>185.89600000000002</c:v>
                </c:pt>
                <c:pt idx="125">
                  <c:v>187.345</c:v>
                </c:pt>
                <c:pt idx="126">
                  <c:v>188.232</c:v>
                </c:pt>
                <c:pt idx="127">
                  <c:v>188.352</c:v>
                </c:pt>
                <c:pt idx="128">
                  <c:v>195.68600000000001</c:v>
                </c:pt>
                <c:pt idx="129">
                  <c:v>196.74600000000001</c:v>
                </c:pt>
                <c:pt idx="130">
                  <c:v>202.102</c:v>
                </c:pt>
                <c:pt idx="131">
                  <c:v>203.196</c:v>
                </c:pt>
                <c:pt idx="132">
                  <c:v>203.542</c:v>
                </c:pt>
                <c:pt idx="133">
                  <c:v>205.57300000000001</c:v>
                </c:pt>
                <c:pt idx="134">
                  <c:v>207.38</c:v>
                </c:pt>
                <c:pt idx="135">
                  <c:v>208.387</c:v>
                </c:pt>
                <c:pt idx="136">
                  <c:v>208.58</c:v>
                </c:pt>
                <c:pt idx="137">
                  <c:v>209.83700000000002</c:v>
                </c:pt>
                <c:pt idx="138">
                  <c:v>210.619</c:v>
                </c:pt>
                <c:pt idx="139">
                  <c:v>211.41200000000001</c:v>
                </c:pt>
                <c:pt idx="140">
                  <c:v>212.39699999999999</c:v>
                </c:pt>
                <c:pt idx="141">
                  <c:v>219.71</c:v>
                </c:pt>
                <c:pt idx="142">
                  <c:v>220.749</c:v>
                </c:pt>
                <c:pt idx="143">
                  <c:v>226.155</c:v>
                </c:pt>
                <c:pt idx="144">
                  <c:v>226.43100000000001</c:v>
                </c:pt>
                <c:pt idx="145">
                  <c:v>237.76499999999999</c:v>
                </c:pt>
                <c:pt idx="146">
                  <c:v>238.58600000000001</c:v>
                </c:pt>
                <c:pt idx="147">
                  <c:v>240.14500000000001</c:v>
                </c:pt>
                <c:pt idx="148">
                  <c:v>263.40699999999998</c:v>
                </c:pt>
                <c:pt idx="149">
                  <c:v>289.26300000000003</c:v>
                </c:pt>
              </c:numCache>
            </c:numRef>
          </c:xVal>
          <c:yVal>
            <c:numRef>
              <c:f>Dati!$K$156:$K$305</c:f>
              <c:numCache>
                <c:formatCode>General</c:formatCode>
                <c:ptCount val="150"/>
                <c:pt idx="0">
                  <c:v>50.389000000000003</c:v>
                </c:pt>
                <c:pt idx="1">
                  <c:v>47.91</c:v>
                </c:pt>
                <c:pt idx="2">
                  <c:v>103.07</c:v>
                </c:pt>
                <c:pt idx="3">
                  <c:v>72.442999999999998</c:v>
                </c:pt>
                <c:pt idx="4">
                  <c:v>112.762</c:v>
                </c:pt>
                <c:pt idx="5">
                  <c:v>18.754999999999999</c:v>
                </c:pt>
                <c:pt idx="6">
                  <c:v>42.500999999999998</c:v>
                </c:pt>
                <c:pt idx="7">
                  <c:v>108.756</c:v>
                </c:pt>
                <c:pt idx="8">
                  <c:v>98.132000000000005</c:v>
                </c:pt>
                <c:pt idx="9">
                  <c:v>112.35300000000001</c:v>
                </c:pt>
                <c:pt idx="10">
                  <c:v>56.718000000000004</c:v>
                </c:pt>
                <c:pt idx="11">
                  <c:v>143.13</c:v>
                </c:pt>
                <c:pt idx="12">
                  <c:v>62.367999999999995</c:v>
                </c:pt>
                <c:pt idx="13">
                  <c:v>94.149000000000001</c:v>
                </c:pt>
                <c:pt idx="14">
                  <c:v>91.960999999999999</c:v>
                </c:pt>
                <c:pt idx="15">
                  <c:v>124.983</c:v>
                </c:pt>
                <c:pt idx="16">
                  <c:v>79.343000000000004</c:v>
                </c:pt>
                <c:pt idx="17">
                  <c:v>74.39</c:v>
                </c:pt>
                <c:pt idx="18">
                  <c:v>104.816</c:v>
                </c:pt>
                <c:pt idx="19">
                  <c:v>90.921999999999997</c:v>
                </c:pt>
                <c:pt idx="20">
                  <c:v>104.32</c:v>
                </c:pt>
                <c:pt idx="21">
                  <c:v>96.081000000000003</c:v>
                </c:pt>
                <c:pt idx="22">
                  <c:v>50.136000000000003</c:v>
                </c:pt>
                <c:pt idx="23">
                  <c:v>85.96</c:v>
                </c:pt>
                <c:pt idx="24">
                  <c:v>59.647999999999996</c:v>
                </c:pt>
                <c:pt idx="25">
                  <c:v>128.959</c:v>
                </c:pt>
                <c:pt idx="26">
                  <c:v>111.26300000000001</c:v>
                </c:pt>
                <c:pt idx="27">
                  <c:v>85.165999999999997</c:v>
                </c:pt>
                <c:pt idx="28">
                  <c:v>94.382000000000005</c:v>
                </c:pt>
                <c:pt idx="29">
                  <c:v>107.48400000000001</c:v>
                </c:pt>
                <c:pt idx="30">
                  <c:v>91.412000000000006</c:v>
                </c:pt>
                <c:pt idx="31">
                  <c:v>85.912999999999997</c:v>
                </c:pt>
                <c:pt idx="32">
                  <c:v>148.88300000000001</c:v>
                </c:pt>
                <c:pt idx="33">
                  <c:v>31.308</c:v>
                </c:pt>
                <c:pt idx="34">
                  <c:v>95.364999999999995</c:v>
                </c:pt>
                <c:pt idx="35">
                  <c:v>55.811000000000007</c:v>
                </c:pt>
                <c:pt idx="36">
                  <c:v>48.346000000000004</c:v>
                </c:pt>
                <c:pt idx="37">
                  <c:v>170.79499999999999</c:v>
                </c:pt>
                <c:pt idx="38">
                  <c:v>43.314</c:v>
                </c:pt>
                <c:pt idx="39">
                  <c:v>95.698999999999998</c:v>
                </c:pt>
                <c:pt idx="40">
                  <c:v>66.626999999999995</c:v>
                </c:pt>
                <c:pt idx="41">
                  <c:v>86.183999999999997</c:v>
                </c:pt>
                <c:pt idx="42">
                  <c:v>34.206000000000003</c:v>
                </c:pt>
                <c:pt idx="43">
                  <c:v>93.760999999999996</c:v>
                </c:pt>
                <c:pt idx="44">
                  <c:v>44.587000000000003</c:v>
                </c:pt>
                <c:pt idx="45">
                  <c:v>81.191000000000003</c:v>
                </c:pt>
                <c:pt idx="46">
                  <c:v>55.456000000000003</c:v>
                </c:pt>
                <c:pt idx="47">
                  <c:v>102.16500000000001</c:v>
                </c:pt>
                <c:pt idx="48">
                  <c:v>156.67500000000001</c:v>
                </c:pt>
                <c:pt idx="49">
                  <c:v>165.80600000000001</c:v>
                </c:pt>
                <c:pt idx="50">
                  <c:v>70.771000000000001</c:v>
                </c:pt>
                <c:pt idx="51">
                  <c:v>50.61</c:v>
                </c:pt>
                <c:pt idx="52">
                  <c:v>109.401</c:v>
                </c:pt>
                <c:pt idx="53">
                  <c:v>78.013000000000005</c:v>
                </c:pt>
                <c:pt idx="54">
                  <c:v>76.584999999999994</c:v>
                </c:pt>
                <c:pt idx="55">
                  <c:v>95.114000000000004</c:v>
                </c:pt>
                <c:pt idx="56">
                  <c:v>112.682</c:v>
                </c:pt>
                <c:pt idx="57">
                  <c:v>80.966000000000008</c:v>
                </c:pt>
                <c:pt idx="58">
                  <c:v>180.48400000000001</c:v>
                </c:pt>
                <c:pt idx="59">
                  <c:v>137.93200000000002</c:v>
                </c:pt>
                <c:pt idx="60">
                  <c:v>89.366</c:v>
                </c:pt>
                <c:pt idx="61">
                  <c:v>120.78800000000001</c:v>
                </c:pt>
                <c:pt idx="62">
                  <c:v>182.5</c:v>
                </c:pt>
                <c:pt idx="63">
                  <c:v>105.063</c:v>
                </c:pt>
                <c:pt idx="64">
                  <c:v>67.457000000000008</c:v>
                </c:pt>
                <c:pt idx="65">
                  <c:v>112.846</c:v>
                </c:pt>
                <c:pt idx="66">
                  <c:v>144.73500000000001</c:v>
                </c:pt>
                <c:pt idx="67">
                  <c:v>154.12</c:v>
                </c:pt>
                <c:pt idx="68">
                  <c:v>78.706000000000003</c:v>
                </c:pt>
                <c:pt idx="69">
                  <c:v>157.50399999999999</c:v>
                </c:pt>
                <c:pt idx="70">
                  <c:v>115.283</c:v>
                </c:pt>
                <c:pt idx="71">
                  <c:v>82.614999999999995</c:v>
                </c:pt>
                <c:pt idx="72">
                  <c:v>119.333</c:v>
                </c:pt>
                <c:pt idx="73">
                  <c:v>63.653000000000006</c:v>
                </c:pt>
                <c:pt idx="74">
                  <c:v>157.69999999999999</c:v>
                </c:pt>
                <c:pt idx="75">
                  <c:v>107.07</c:v>
                </c:pt>
                <c:pt idx="76">
                  <c:v>89.427000000000007</c:v>
                </c:pt>
                <c:pt idx="77">
                  <c:v>205.19</c:v>
                </c:pt>
                <c:pt idx="78">
                  <c:v>168.30799999999999</c:v>
                </c:pt>
                <c:pt idx="79">
                  <c:v>168.21200000000002</c:v>
                </c:pt>
                <c:pt idx="80">
                  <c:v>44.902000000000001</c:v>
                </c:pt>
                <c:pt idx="81">
                  <c:v>190.58500000000001</c:v>
                </c:pt>
                <c:pt idx="82">
                  <c:v>93.960999999999999</c:v>
                </c:pt>
                <c:pt idx="83">
                  <c:v>169.19300000000001</c:v>
                </c:pt>
                <c:pt idx="84">
                  <c:v>125.797</c:v>
                </c:pt>
                <c:pt idx="85">
                  <c:v>233.97900000000001</c:v>
                </c:pt>
                <c:pt idx="86">
                  <c:v>121.167</c:v>
                </c:pt>
                <c:pt idx="87">
                  <c:v>178.83500000000001</c:v>
                </c:pt>
                <c:pt idx="88">
                  <c:v>205.791</c:v>
                </c:pt>
                <c:pt idx="89">
                  <c:v>141.33500000000001</c:v>
                </c:pt>
                <c:pt idx="90">
                  <c:v>149.18299999999999</c:v>
                </c:pt>
                <c:pt idx="91">
                  <c:v>205.197</c:v>
                </c:pt>
                <c:pt idx="92">
                  <c:v>94.436000000000007</c:v>
                </c:pt>
                <c:pt idx="93">
                  <c:v>94.649000000000001</c:v>
                </c:pt>
                <c:pt idx="94">
                  <c:v>140.89600000000002</c:v>
                </c:pt>
                <c:pt idx="95">
                  <c:v>97.375</c:v>
                </c:pt>
                <c:pt idx="96">
                  <c:v>134.31399999999999</c:v>
                </c:pt>
                <c:pt idx="97">
                  <c:v>130.12700000000001</c:v>
                </c:pt>
                <c:pt idx="98">
                  <c:v>167.143</c:v>
                </c:pt>
                <c:pt idx="99">
                  <c:v>125.93100000000001</c:v>
                </c:pt>
                <c:pt idx="100">
                  <c:v>159.053</c:v>
                </c:pt>
                <c:pt idx="101">
                  <c:v>113.48700000000001</c:v>
                </c:pt>
                <c:pt idx="102">
                  <c:v>194.57900000000001</c:v>
                </c:pt>
                <c:pt idx="103">
                  <c:v>170.77199999999999</c:v>
                </c:pt>
                <c:pt idx="104">
                  <c:v>150.792</c:v>
                </c:pt>
                <c:pt idx="105">
                  <c:v>201.64500000000001</c:v>
                </c:pt>
                <c:pt idx="106">
                  <c:v>229.46299999999999</c:v>
                </c:pt>
                <c:pt idx="107">
                  <c:v>68.724000000000004</c:v>
                </c:pt>
                <c:pt idx="108">
                  <c:v>173.94300000000001</c:v>
                </c:pt>
                <c:pt idx="109">
                  <c:v>161.34</c:v>
                </c:pt>
                <c:pt idx="110">
                  <c:v>232.71899999999999</c:v>
                </c:pt>
                <c:pt idx="111">
                  <c:v>129.667</c:v>
                </c:pt>
                <c:pt idx="112">
                  <c:v>220.381</c:v>
                </c:pt>
                <c:pt idx="113">
                  <c:v>241.374</c:v>
                </c:pt>
                <c:pt idx="114">
                  <c:v>199.55</c:v>
                </c:pt>
                <c:pt idx="115">
                  <c:v>214.03399999999999</c:v>
                </c:pt>
                <c:pt idx="116">
                  <c:v>43.253</c:v>
                </c:pt>
                <c:pt idx="117">
                  <c:v>226.696</c:v>
                </c:pt>
                <c:pt idx="118">
                  <c:v>166.16800000000001</c:v>
                </c:pt>
                <c:pt idx="119">
                  <c:v>43.890999999999998</c:v>
                </c:pt>
                <c:pt idx="120">
                  <c:v>115.672</c:v>
                </c:pt>
                <c:pt idx="121">
                  <c:v>100.72800000000001</c:v>
                </c:pt>
                <c:pt idx="122">
                  <c:v>190.47900000000001</c:v>
                </c:pt>
                <c:pt idx="123">
                  <c:v>283.935</c:v>
                </c:pt>
                <c:pt idx="124">
                  <c:v>203.137</c:v>
                </c:pt>
                <c:pt idx="125">
                  <c:v>176.72400000000002</c:v>
                </c:pt>
                <c:pt idx="126">
                  <c:v>238.52199999999999</c:v>
                </c:pt>
                <c:pt idx="127">
                  <c:v>114.22499999999999</c:v>
                </c:pt>
                <c:pt idx="128">
                  <c:v>218.739</c:v>
                </c:pt>
                <c:pt idx="129">
                  <c:v>254.09699999999998</c:v>
                </c:pt>
                <c:pt idx="130">
                  <c:v>263.28100000000001</c:v>
                </c:pt>
                <c:pt idx="131">
                  <c:v>174.357</c:v>
                </c:pt>
                <c:pt idx="132">
                  <c:v>362.66899999999998</c:v>
                </c:pt>
                <c:pt idx="133">
                  <c:v>200.04900000000001</c:v>
                </c:pt>
                <c:pt idx="134">
                  <c:v>361.471</c:v>
                </c:pt>
                <c:pt idx="135">
                  <c:v>299.25299999999999</c:v>
                </c:pt>
                <c:pt idx="136">
                  <c:v>179.52799999999999</c:v>
                </c:pt>
                <c:pt idx="137">
                  <c:v>188.74100000000001</c:v>
                </c:pt>
                <c:pt idx="138">
                  <c:v>237.202</c:v>
                </c:pt>
                <c:pt idx="139">
                  <c:v>298.86400000000003</c:v>
                </c:pt>
                <c:pt idx="140">
                  <c:v>208.66200000000001</c:v>
                </c:pt>
                <c:pt idx="141">
                  <c:v>102.405</c:v>
                </c:pt>
                <c:pt idx="142">
                  <c:v>142.19300000000001</c:v>
                </c:pt>
                <c:pt idx="143">
                  <c:v>319.69299999999998</c:v>
                </c:pt>
                <c:pt idx="144">
                  <c:v>239.624</c:v>
                </c:pt>
                <c:pt idx="145">
                  <c:v>258.17700000000002</c:v>
                </c:pt>
                <c:pt idx="146">
                  <c:v>387.58800000000002</c:v>
                </c:pt>
                <c:pt idx="147">
                  <c:v>210.91200000000001</c:v>
                </c:pt>
                <c:pt idx="148">
                  <c:v>220.46100000000001</c:v>
                </c:pt>
                <c:pt idx="149">
                  <c:v>195.26499999999999</c:v>
                </c:pt>
              </c:numCache>
            </c:numRef>
          </c:yVal>
          <c:smooth val="0"/>
          <c:extLst>
            <c:ext xmlns:c16="http://schemas.microsoft.com/office/drawing/2014/chart" uri="{C3380CC4-5D6E-409C-BE32-E72D297353CC}">
              <c16:uniqueId val="{00000000-A1BB-496B-9BBA-71F4ABADCC98}"/>
            </c:ext>
          </c:extLst>
        </c:ser>
        <c:dLbls>
          <c:showLegendKey val="0"/>
          <c:showVal val="0"/>
          <c:showCatName val="0"/>
          <c:showSerName val="0"/>
          <c:showPercent val="0"/>
          <c:showBubbleSize val="0"/>
        </c:dLbls>
        <c:axId val="121163472"/>
        <c:axId val="1"/>
      </c:scatterChart>
      <c:valAx>
        <c:axId val="121163472"/>
        <c:scaling>
          <c:orientation val="minMax"/>
          <c:max val="350"/>
          <c:min val="0"/>
        </c:scaling>
        <c:delete val="0"/>
        <c:axPos val="b"/>
        <c:title>
          <c:tx>
            <c:rich>
              <a:bodyPr/>
              <a:lstStyle/>
              <a:p>
                <a:pPr>
                  <a:defRPr sz="875" b="1" i="0" u="none" strike="noStrike" baseline="0">
                    <a:solidFill>
                      <a:srgbClr val="000000"/>
                    </a:solidFill>
                    <a:latin typeface="Arial"/>
                    <a:ea typeface="Arial"/>
                    <a:cs typeface="Arial"/>
                  </a:defRPr>
                </a:pPr>
                <a:r>
                  <a:rPr lang="it-IT"/>
                  <a:t>X (reddito)</a:t>
                </a:r>
              </a:p>
            </c:rich>
          </c:tx>
          <c:layout>
            <c:manualLayout>
              <c:xMode val="edge"/>
              <c:yMode val="edge"/>
              <c:x val="0.49060654102539236"/>
              <c:y val="0.8721229703797690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it-IT"/>
          </a:p>
        </c:txPr>
        <c:crossAx val="1"/>
        <c:crosses val="autoZero"/>
        <c:crossBetween val="midCat"/>
      </c:valAx>
      <c:valAx>
        <c:axId val="1"/>
        <c:scaling>
          <c:orientation val="minMax"/>
        </c:scaling>
        <c:delete val="0"/>
        <c:axPos val="l"/>
        <c:majorGridlines>
          <c:spPr>
            <a:ln w="3175">
              <a:solidFill>
                <a:srgbClr val="000000"/>
              </a:solidFill>
              <a:prstDash val="solid"/>
            </a:ln>
          </c:spPr>
        </c:majorGridlines>
        <c:title>
          <c:tx>
            <c:rich>
              <a:bodyPr/>
              <a:lstStyle/>
              <a:p>
                <a:pPr>
                  <a:defRPr sz="875" b="1" i="0" u="none" strike="noStrike" baseline="0">
                    <a:solidFill>
                      <a:srgbClr val="000000"/>
                    </a:solidFill>
                    <a:latin typeface="Arial"/>
                    <a:ea typeface="Arial"/>
                    <a:cs typeface="Arial"/>
                  </a:defRPr>
                </a:pPr>
                <a:r>
                  <a:rPr lang="it-IT"/>
                  <a:t>y (spesa)</a:t>
                </a:r>
              </a:p>
            </c:rich>
          </c:tx>
          <c:layout>
            <c:manualLayout>
              <c:xMode val="edge"/>
              <c:yMode val="edge"/>
              <c:x val="4.1667952799416888E-2"/>
              <c:y val="0.4069907195105588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it-IT"/>
          </a:p>
        </c:txPr>
        <c:crossAx val="12116347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75" b="0" i="0" u="none" strike="noStrike" baseline="0">
          <a:solidFill>
            <a:srgbClr val="000000"/>
          </a:solidFill>
          <a:latin typeface="Arial"/>
          <a:ea typeface="Arial"/>
          <a:cs typeface="Arial"/>
        </a:defRPr>
      </a:pPr>
      <a:endParaRPr lang="it-IT"/>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19</xdr:col>
      <xdr:colOff>83820</xdr:colOff>
      <xdr:row>5</xdr:row>
      <xdr:rowOff>30480</xdr:rowOff>
    </xdr:from>
    <xdr:to>
      <xdr:col>28</xdr:col>
      <xdr:colOff>266700</xdr:colOff>
      <xdr:row>24</xdr:row>
      <xdr:rowOff>129540</xdr:rowOff>
    </xdr:to>
    <xdr:graphicFrame macro="">
      <xdr:nvGraphicFramePr>
        <xdr:cNvPr id="1025"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28</xdr:col>
      <xdr:colOff>449580</xdr:colOff>
      <xdr:row>5</xdr:row>
      <xdr:rowOff>53340</xdr:rowOff>
    </xdr:from>
    <xdr:to>
      <xdr:col>37</xdr:col>
      <xdr:colOff>563880</xdr:colOff>
      <xdr:row>25</xdr:row>
      <xdr:rowOff>22860</xdr:rowOff>
    </xdr:to>
    <xdr:graphicFrame macro="">
      <xdr:nvGraphicFramePr>
        <xdr:cNvPr id="1026" name="Gra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28</xdr:col>
      <xdr:colOff>441960</xdr:colOff>
      <xdr:row>26</xdr:row>
      <xdr:rowOff>38100</xdr:rowOff>
    </xdr:from>
    <xdr:to>
      <xdr:col>37</xdr:col>
      <xdr:colOff>594360</xdr:colOff>
      <xdr:row>45</xdr:row>
      <xdr:rowOff>106680</xdr:rowOff>
    </xdr:to>
    <xdr:graphicFrame macro="">
      <xdr:nvGraphicFramePr>
        <xdr:cNvPr id="1027" name="Gra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xdr:col>
      <xdr:colOff>457200</xdr:colOff>
      <xdr:row>46</xdr:row>
      <xdr:rowOff>99060</xdr:rowOff>
    </xdr:from>
    <xdr:to>
      <xdr:col>37</xdr:col>
      <xdr:colOff>518160</xdr:colOff>
      <xdr:row>66</xdr:row>
      <xdr:rowOff>0</xdr:rowOff>
    </xdr:to>
    <xdr:graphicFrame macro="">
      <xdr:nvGraphicFramePr>
        <xdr:cNvPr id="1028"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xdr:col>
      <xdr:colOff>114300</xdr:colOff>
      <xdr:row>26</xdr:row>
      <xdr:rowOff>38100</xdr:rowOff>
    </xdr:from>
    <xdr:to>
      <xdr:col>28</xdr:col>
      <xdr:colOff>297180</xdr:colOff>
      <xdr:row>45</xdr:row>
      <xdr:rowOff>137160</xdr:rowOff>
    </xdr:to>
    <xdr:graphicFrame macro="">
      <xdr:nvGraphicFramePr>
        <xdr:cNvPr id="1029" name="Gra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xdr:col>
      <xdr:colOff>114300</xdr:colOff>
      <xdr:row>46</xdr:row>
      <xdr:rowOff>99060</xdr:rowOff>
    </xdr:from>
    <xdr:to>
      <xdr:col>28</xdr:col>
      <xdr:colOff>297180</xdr:colOff>
      <xdr:row>66</xdr:row>
      <xdr:rowOff>30480</xdr:rowOff>
    </xdr:to>
    <xdr:graphicFrame macro="">
      <xdr:nvGraphicFramePr>
        <xdr:cNvPr id="1030" name="Gra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289560</xdr:colOff>
      <xdr:row>39</xdr:row>
      <xdr:rowOff>91440</xdr:rowOff>
    </xdr:from>
    <xdr:to>
      <xdr:col>3</xdr:col>
      <xdr:colOff>510540</xdr:colOff>
      <xdr:row>45</xdr:row>
      <xdr:rowOff>144780</xdr:rowOff>
    </xdr:to>
    <xdr:sp macro="" textlink="">
      <xdr:nvSpPr>
        <xdr:cNvPr id="1031" name="Text Box 7"/>
        <xdr:cNvSpPr txBox="1">
          <a:spLocks noChangeArrowheads="1"/>
        </xdr:cNvSpPr>
      </xdr:nvSpPr>
      <xdr:spPr bwMode="auto">
        <a:xfrm>
          <a:off x="289560" y="6644640"/>
          <a:ext cx="2339340" cy="105918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it-IT" sz="1000" b="0" i="0" u="none" strike="noStrike" baseline="0">
              <a:solidFill>
                <a:srgbClr val="000000"/>
              </a:solidFill>
              <a:latin typeface="Arial"/>
              <a:cs typeface="Arial"/>
            </a:rPr>
            <a:t>Test F= Test di eteroschedasticità: somma dei quadrati dei residui della regressione che utilizza le 150 osservazioni x più grandi / Somma dei quadrati dei residui della regresione che utilizza le 150 osservazioni X più piccole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312420</xdr:colOff>
      <xdr:row>7</xdr:row>
      <xdr:rowOff>137160</xdr:rowOff>
    </xdr:from>
    <xdr:to>
      <xdr:col>14</xdr:col>
      <xdr:colOff>487680</xdr:colOff>
      <xdr:row>29</xdr:row>
      <xdr:rowOff>99060</xdr:rowOff>
    </xdr:to>
    <xdr:sp macro="" textlink="">
      <xdr:nvSpPr>
        <xdr:cNvPr id="2049" name="Text Box 1"/>
        <xdr:cNvSpPr txBox="1">
          <a:spLocks noChangeArrowheads="1"/>
        </xdr:cNvSpPr>
      </xdr:nvSpPr>
      <xdr:spPr bwMode="auto">
        <a:xfrm>
          <a:off x="2141220" y="1310640"/>
          <a:ext cx="6880860" cy="364998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32004" rIns="0" bIns="0" anchor="t" upright="1"/>
        <a:lstStyle/>
        <a:p>
          <a:pPr algn="l" rtl="0">
            <a:defRPr sz="1000"/>
          </a:pPr>
          <a:r>
            <a:rPr lang="it-IT" sz="1400" b="1" i="0" u="none" strike="noStrike" baseline="0">
              <a:solidFill>
                <a:srgbClr val="000000"/>
              </a:solidFill>
              <a:latin typeface="Arial"/>
              <a:cs typeface="Arial"/>
            </a:rPr>
            <a:t>1) Costuire il diagramma di dispersione tra il reddito annuo e la spesa annua (in migliaia di Euro)</a:t>
          </a:r>
        </a:p>
        <a:p>
          <a:pPr algn="l" rtl="0">
            <a:defRPr sz="1000"/>
          </a:pPr>
          <a:r>
            <a:rPr lang="it-IT" sz="1400" b="1" i="0" u="none" strike="noStrike" baseline="0">
              <a:solidFill>
                <a:srgbClr val="000000"/>
              </a:solidFill>
              <a:latin typeface="Arial"/>
              <a:cs typeface="Arial"/>
            </a:rPr>
            <a:t>2) Utilizzando la funzione regr.lin stimare i parametri della retta di regressione</a:t>
          </a:r>
        </a:p>
        <a:p>
          <a:pPr algn="l" rtl="0">
            <a:defRPr sz="1000"/>
          </a:pPr>
          <a:r>
            <a:rPr lang="it-IT" sz="1400" b="1" i="0" u="none" strike="noStrike" baseline="0">
              <a:solidFill>
                <a:srgbClr val="000000"/>
              </a:solidFill>
              <a:latin typeface="Arial"/>
              <a:cs typeface="Arial"/>
            </a:rPr>
            <a:t>3) Costuire il diagramma di dispersione tra residui valori adattati e commentare opportunamente i risultati ottenuti</a:t>
          </a:r>
        </a:p>
        <a:p>
          <a:pPr algn="l" rtl="0">
            <a:defRPr sz="1000"/>
          </a:pPr>
          <a:r>
            <a:rPr lang="it-IT" sz="1400" b="1" i="0" u="none" strike="noStrike" baseline="0">
              <a:solidFill>
                <a:srgbClr val="000000"/>
              </a:solidFill>
              <a:latin typeface="Arial"/>
              <a:cs typeface="Arial"/>
            </a:rPr>
            <a:t>4) Costuire un test per verificare l'ipotesi di eteroschedasticità confrontando la variabilità dei residui associati alle 150 osservazioni che presentano i più piccoli valori di X con la variabilità dei residui associati ai 150 valori più grandi di X</a:t>
          </a:r>
        </a:p>
        <a:p>
          <a:pPr algn="l" rtl="0">
            <a:defRPr sz="1000"/>
          </a:pPr>
          <a:r>
            <a:rPr lang="it-IT" sz="1400" b="1" i="0" u="none" strike="noStrike" baseline="0">
              <a:solidFill>
                <a:srgbClr val="000000"/>
              </a:solidFill>
              <a:latin typeface="Arial"/>
              <a:cs typeface="Arial"/>
            </a:rPr>
            <a:t>5) Costruire il diagramma di dispersione ed il grafico tra valori previsti e residui per ciascuna delle due regressioni (utilizzare le stesse scale per gli assi)</a:t>
          </a:r>
        </a:p>
        <a:p>
          <a:pPr algn="l" rtl="0">
            <a:defRPr sz="1000"/>
          </a:pPr>
          <a:r>
            <a:rPr lang="it-IT" sz="1400" b="1" i="0" u="none" strike="noStrike" baseline="0">
              <a:solidFill>
                <a:srgbClr val="000000"/>
              </a:solidFill>
              <a:latin typeface="Arial"/>
              <a:cs typeface="Arial"/>
            </a:rPr>
            <a:t>5) Calcolare il p-value della statistica test e commentare opportunamente i risultati ottenuti</a:t>
          </a:r>
        </a:p>
      </xdr:txBody>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05"/>
  <sheetViews>
    <sheetView tabSelected="1" topLeftCell="C1" zoomScale="85" workbookViewId="0">
      <selection activeCell="H22" sqref="H22"/>
    </sheetView>
  </sheetViews>
  <sheetFormatPr defaultRowHeight="13.2" x14ac:dyDescent="0.25"/>
  <cols>
    <col min="2" max="2" width="12.44140625" bestFit="1" customWidth="1"/>
    <col min="3" max="4" width="9.5546875" bestFit="1" customWidth="1"/>
    <col min="5" max="5" width="11.33203125" customWidth="1"/>
    <col min="12" max="12" width="13.109375" customWidth="1"/>
    <col min="15" max="15" width="13.5546875" customWidth="1"/>
    <col min="16" max="16" width="22.33203125" customWidth="1"/>
    <col min="17" max="17" width="16.88671875" customWidth="1"/>
    <col min="18" max="18" width="12.44140625" bestFit="1" customWidth="1"/>
  </cols>
  <sheetData>
    <row r="1" spans="2:18" x14ac:dyDescent="0.25">
      <c r="O1" s="5" t="s">
        <v>22</v>
      </c>
      <c r="P1" s="5" t="s">
        <v>25</v>
      </c>
      <c r="Q1" s="5" t="s">
        <v>23</v>
      </c>
      <c r="R1" s="5" t="s">
        <v>24</v>
      </c>
    </row>
    <row r="2" spans="2:18" ht="12.75" customHeight="1" x14ac:dyDescent="0.25">
      <c r="F2" t="s">
        <v>2</v>
      </c>
      <c r="J2" t="s">
        <v>5</v>
      </c>
      <c r="O2" s="5"/>
      <c r="P2" s="5"/>
      <c r="Q2" s="5"/>
      <c r="R2" s="5"/>
    </row>
    <row r="3" spans="2:18" x14ac:dyDescent="0.25">
      <c r="F3" t="s">
        <v>10</v>
      </c>
      <c r="K3">
        <v>2</v>
      </c>
      <c r="L3">
        <v>3</v>
      </c>
      <c r="M3">
        <v>4</v>
      </c>
      <c r="O3" s="5"/>
      <c r="P3" s="5"/>
      <c r="Q3" s="5"/>
      <c r="R3" s="5"/>
    </row>
    <row r="4" spans="2:18" x14ac:dyDescent="0.25">
      <c r="B4" s="5" t="s">
        <v>12</v>
      </c>
      <c r="C4" s="5"/>
      <c r="O4" s="5"/>
      <c r="P4" s="5"/>
      <c r="Q4" s="5"/>
      <c r="R4" s="5"/>
    </row>
    <row r="5" spans="2:18" ht="15.6" x14ac:dyDescent="0.3">
      <c r="B5" s="5"/>
      <c r="C5" s="5"/>
      <c r="E5" s="3" t="s">
        <v>11</v>
      </c>
      <c r="F5" s="3" t="s">
        <v>0</v>
      </c>
      <c r="G5" s="3" t="s">
        <v>1</v>
      </c>
      <c r="H5" s="3" t="s">
        <v>3</v>
      </c>
      <c r="I5" s="3" t="s">
        <v>4</v>
      </c>
      <c r="J5" s="3" t="s">
        <v>9</v>
      </c>
      <c r="K5" s="3" t="s">
        <v>7</v>
      </c>
      <c r="L5" s="3" t="s">
        <v>6</v>
      </c>
      <c r="M5" s="3" t="s">
        <v>8</v>
      </c>
      <c r="O5" s="5"/>
      <c r="P5" s="5"/>
      <c r="Q5" s="5"/>
      <c r="R5" s="5"/>
    </row>
    <row r="6" spans="2:18" ht="12.75" customHeight="1" x14ac:dyDescent="0.25">
      <c r="B6" s="5"/>
      <c r="C6" s="5"/>
      <c r="E6">
        <v>1</v>
      </c>
      <c r="F6" s="1">
        <v>152.24199999999999</v>
      </c>
      <c r="G6">
        <v>150.792</v>
      </c>
      <c r="H6">
        <f t="shared" ref="H6:H69" si="0">C$9+B$9*F6</f>
        <v>163.09763807120765</v>
      </c>
      <c r="I6">
        <f>G6-H6</f>
        <v>-12.305638071207653</v>
      </c>
      <c r="J6">
        <f t="shared" ref="J6:J69" si="1">SMALL(x,E6)</f>
        <v>0.33900000000000002</v>
      </c>
      <c r="K6">
        <f t="shared" ref="K6:M25" si="2">VLOOKUP($J6,$F$6:$I$305,K$3,FALSE)</f>
        <v>6.1740000000000004</v>
      </c>
      <c r="L6">
        <f t="shared" si="2"/>
        <v>3.9370886466102424</v>
      </c>
      <c r="M6">
        <f t="shared" si="2"/>
        <v>2.236911353389758</v>
      </c>
      <c r="O6">
        <f>C$22+B$22*J6</f>
        <v>9.7581788833504213</v>
      </c>
      <c r="P6">
        <f t="shared" ref="P6:P37" si="3">K6-C$22-B$22*J6</f>
        <v>-3.5841788833504209</v>
      </c>
      <c r="Q6">
        <f>C$35+B$35*J156</f>
        <v>76.063261799884174</v>
      </c>
      <c r="R6">
        <f>K156-C$35-B$35*J156</f>
        <v>-25.674261799884171</v>
      </c>
    </row>
    <row r="7" spans="2:18" x14ac:dyDescent="0.25">
      <c r="B7" s="5"/>
      <c r="C7" s="5"/>
      <c r="E7">
        <v>2</v>
      </c>
      <c r="F7" s="1">
        <v>47.407000000000004</v>
      </c>
      <c r="G7">
        <v>84.004000000000005</v>
      </c>
      <c r="H7">
        <f t="shared" si="0"/>
        <v>53.253881207105778</v>
      </c>
      <c r="I7">
        <f t="shared" ref="I7:I70" si="4">G7-H7</f>
        <v>30.750118792894227</v>
      </c>
      <c r="J7">
        <f t="shared" si="1"/>
        <v>0.55900000000000005</v>
      </c>
      <c r="K7">
        <f t="shared" si="2"/>
        <v>9.8170000000000002</v>
      </c>
      <c r="L7">
        <f t="shared" si="2"/>
        <v>4.1675997021747238</v>
      </c>
      <c r="M7">
        <f t="shared" si="2"/>
        <v>5.6494002978252764</v>
      </c>
      <c r="O7">
        <f t="shared" ref="O7:O70" si="5">C$22+B$22*J7</f>
        <v>9.9329879218852817</v>
      </c>
      <c r="P7">
        <f t="shared" si="3"/>
        <v>-0.1159879218852819</v>
      </c>
      <c r="Q7">
        <f t="shared" ref="Q7:Q70" si="6">C$35+B$35*J157</f>
        <v>76.094581999097144</v>
      </c>
      <c r="R7">
        <f t="shared" ref="R7:R70" si="7">K157-C$35-B$35*J157</f>
        <v>-28.184581999097148</v>
      </c>
    </row>
    <row r="8" spans="2:18" x14ac:dyDescent="0.25">
      <c r="B8" s="5"/>
      <c r="C8" s="5"/>
      <c r="E8">
        <v>3</v>
      </c>
      <c r="F8" s="1">
        <v>14.596</v>
      </c>
      <c r="G8">
        <v>7.6170000000000009</v>
      </c>
      <c r="H8">
        <f t="shared" si="0"/>
        <v>18.87525282471394</v>
      </c>
      <c r="I8">
        <f t="shared" si="4"/>
        <v>-11.258252824713939</v>
      </c>
      <c r="J8">
        <f t="shared" si="1"/>
        <v>0.85399999999999998</v>
      </c>
      <c r="K8">
        <f t="shared" si="2"/>
        <v>18.855</v>
      </c>
      <c r="L8">
        <f t="shared" si="2"/>
        <v>4.4766940721361879</v>
      </c>
      <c r="M8">
        <f t="shared" si="2"/>
        <v>14.378305927863813</v>
      </c>
      <c r="O8">
        <f t="shared" si="5"/>
        <v>10.167390950829754</v>
      </c>
      <c r="P8">
        <f t="shared" si="3"/>
        <v>8.6876090491702467</v>
      </c>
      <c r="Q8">
        <f t="shared" si="6"/>
        <v>76.123881540296395</v>
      </c>
      <c r="R8">
        <f t="shared" si="7"/>
        <v>26.946118459703598</v>
      </c>
    </row>
    <row r="9" spans="2:18" x14ac:dyDescent="0.25">
      <c r="B9">
        <f t="array" ref="B9:C13">LINEST(Y,x,1,1)</f>
        <v>1.0477775252930979</v>
      </c>
      <c r="C9">
        <v>3.5818920655358824</v>
      </c>
      <c r="E9">
        <v>4</v>
      </c>
      <c r="F9" s="1">
        <v>13.321</v>
      </c>
      <c r="G9">
        <v>29.122</v>
      </c>
      <c r="H9">
        <f t="shared" si="0"/>
        <v>17.53933647996524</v>
      </c>
      <c r="I9">
        <f t="shared" si="4"/>
        <v>11.58266352003476</v>
      </c>
      <c r="J9">
        <f t="shared" si="1"/>
        <v>1.198</v>
      </c>
      <c r="K9">
        <f t="shared" si="2"/>
        <v>-2.6539999999999999</v>
      </c>
      <c r="L9">
        <f t="shared" si="2"/>
        <v>4.8371295408370134</v>
      </c>
      <c r="M9">
        <f t="shared" si="2"/>
        <v>-7.4911295408370133</v>
      </c>
      <c r="O9">
        <f t="shared" si="5"/>
        <v>10.440728720175173</v>
      </c>
      <c r="P9">
        <f t="shared" si="3"/>
        <v>-13.094728720175173</v>
      </c>
      <c r="Q9">
        <f t="shared" si="6"/>
        <v>76.368381159959014</v>
      </c>
      <c r="R9">
        <f t="shared" si="7"/>
        <v>-3.9253811599590165</v>
      </c>
    </row>
    <row r="10" spans="2:18" x14ac:dyDescent="0.25">
      <c r="B10">
        <v>3.6195738054558071E-2</v>
      </c>
      <c r="C10">
        <v>3.6174926812872239</v>
      </c>
      <c r="E10">
        <v>5</v>
      </c>
      <c r="F10" s="1">
        <v>9.407</v>
      </c>
      <c r="G10">
        <v>-3.6159999999999997</v>
      </c>
      <c r="H10">
        <f t="shared" si="0"/>
        <v>13.438335245968053</v>
      </c>
      <c r="I10">
        <f t="shared" si="4"/>
        <v>-17.054335245968055</v>
      </c>
      <c r="J10">
        <f t="shared" si="1"/>
        <v>1.9730000000000001</v>
      </c>
      <c r="K10">
        <f t="shared" si="2"/>
        <v>30.392000000000003</v>
      </c>
      <c r="L10">
        <f t="shared" si="2"/>
        <v>5.6491571229391644</v>
      </c>
      <c r="M10">
        <f t="shared" si="2"/>
        <v>24.742842877060838</v>
      </c>
      <c r="O10">
        <f t="shared" si="5"/>
        <v>11.056533287741161</v>
      </c>
      <c r="P10">
        <f t="shared" si="3"/>
        <v>19.335466712258842</v>
      </c>
      <c r="Q10">
        <f t="shared" si="6"/>
        <v>76.591663870477362</v>
      </c>
      <c r="R10">
        <f t="shared" si="7"/>
        <v>36.170336129522639</v>
      </c>
    </row>
    <row r="11" spans="2:18" x14ac:dyDescent="0.25">
      <c r="B11">
        <v>0.73766681747215279</v>
      </c>
      <c r="C11">
        <v>38.435539641146534</v>
      </c>
      <c r="E11">
        <v>6</v>
      </c>
      <c r="F11" s="1">
        <v>174.20699999999999</v>
      </c>
      <c r="G11">
        <v>100.72800000000001</v>
      </c>
      <c r="H11">
        <f t="shared" si="0"/>
        <v>186.11207141427059</v>
      </c>
      <c r="I11">
        <f t="shared" si="4"/>
        <v>-85.384071414270579</v>
      </c>
      <c r="J11">
        <f t="shared" si="1"/>
        <v>2.1630000000000003</v>
      </c>
      <c r="K11">
        <f t="shared" si="2"/>
        <v>20.847999999999999</v>
      </c>
      <c r="L11">
        <f t="shared" si="2"/>
        <v>5.8482348527448531</v>
      </c>
      <c r="M11">
        <f t="shared" si="2"/>
        <v>14.999765147255147</v>
      </c>
      <c r="O11">
        <f t="shared" si="5"/>
        <v>11.207504730112175</v>
      </c>
      <c r="P11">
        <f t="shared" si="3"/>
        <v>9.6404952698878237</v>
      </c>
      <c r="Q11">
        <f t="shared" si="6"/>
        <v>77.196850945592715</v>
      </c>
      <c r="R11">
        <f t="shared" si="7"/>
        <v>-58.441850945592719</v>
      </c>
    </row>
    <row r="12" spans="2:18" x14ac:dyDescent="0.25">
      <c r="B12">
        <v>837.95999228335006</v>
      </c>
      <c r="C12">
        <v>298</v>
      </c>
      <c r="E12">
        <v>7</v>
      </c>
      <c r="F12" s="1">
        <v>133.70699999999999</v>
      </c>
      <c r="G12">
        <v>125.93100000000001</v>
      </c>
      <c r="H12">
        <f t="shared" si="0"/>
        <v>143.67708163990011</v>
      </c>
      <c r="I12">
        <f t="shared" si="4"/>
        <v>-17.746081639900098</v>
      </c>
      <c r="J12">
        <f t="shared" si="1"/>
        <v>2.2010000000000001</v>
      </c>
      <c r="K12">
        <f t="shared" si="2"/>
        <v>-4.26</v>
      </c>
      <c r="L12">
        <f t="shared" si="2"/>
        <v>5.8880503987059907</v>
      </c>
      <c r="M12">
        <f t="shared" si="2"/>
        <v>-10.14805039870599</v>
      </c>
      <c r="O12">
        <f t="shared" si="5"/>
        <v>11.23769901858638</v>
      </c>
      <c r="P12">
        <f t="shared" si="3"/>
        <v>-15.497699018586379</v>
      </c>
      <c r="Q12">
        <f t="shared" si="6"/>
        <v>77.46256747439962</v>
      </c>
      <c r="R12">
        <f t="shared" si="7"/>
        <v>-34.961567474399622</v>
      </c>
    </row>
    <row r="13" spans="2:18" x14ac:dyDescent="0.25">
      <c r="B13">
        <v>1237910.5098621151</v>
      </c>
      <c r="C13">
        <v>440232.63083683164</v>
      </c>
      <c r="E13">
        <v>8</v>
      </c>
      <c r="F13" s="1">
        <v>8.3610000000000007</v>
      </c>
      <c r="G13">
        <v>35.856000000000002</v>
      </c>
      <c r="H13">
        <f t="shared" si="0"/>
        <v>12.342359954511474</v>
      </c>
      <c r="I13">
        <f t="shared" si="4"/>
        <v>23.513640045488529</v>
      </c>
      <c r="J13">
        <f t="shared" si="1"/>
        <v>2.3460000000000001</v>
      </c>
      <c r="K13">
        <f t="shared" si="2"/>
        <v>-5.141</v>
      </c>
      <c r="L13">
        <f t="shared" si="2"/>
        <v>6.0399781398734902</v>
      </c>
      <c r="M13">
        <f t="shared" si="2"/>
        <v>-11.18097813987349</v>
      </c>
      <c r="O13">
        <f t="shared" si="5"/>
        <v>11.352914066711628</v>
      </c>
      <c r="P13">
        <f t="shared" si="3"/>
        <v>-16.493914066711628</v>
      </c>
      <c r="Q13">
        <f t="shared" si="6"/>
        <v>77.59593090330651</v>
      </c>
      <c r="R13">
        <f t="shared" si="7"/>
        <v>31.160069096693491</v>
      </c>
    </row>
    <row r="14" spans="2:18" x14ac:dyDescent="0.25">
      <c r="E14">
        <v>9</v>
      </c>
      <c r="F14" s="1">
        <v>91.064000000000007</v>
      </c>
      <c r="G14">
        <v>93.760999999999996</v>
      </c>
      <c r="H14">
        <f t="shared" si="0"/>
        <v>98.996704628826549</v>
      </c>
      <c r="I14">
        <f t="shared" si="4"/>
        <v>-5.2357046288265536</v>
      </c>
      <c r="J14">
        <f t="shared" si="1"/>
        <v>2.371</v>
      </c>
      <c r="K14">
        <f t="shared" si="2"/>
        <v>41.65</v>
      </c>
      <c r="L14">
        <f t="shared" si="2"/>
        <v>6.0661725780058173</v>
      </c>
      <c r="M14">
        <f t="shared" si="2"/>
        <v>35.583827421994179</v>
      </c>
      <c r="O14">
        <f t="shared" si="5"/>
        <v>11.372778730181498</v>
      </c>
      <c r="P14">
        <f t="shared" si="3"/>
        <v>30.277221269818501</v>
      </c>
      <c r="Q14">
        <f t="shared" si="6"/>
        <v>78.135446592975271</v>
      </c>
      <c r="R14">
        <f t="shared" si="7"/>
        <v>19.996553407024734</v>
      </c>
    </row>
    <row r="15" spans="2:18" x14ac:dyDescent="0.25">
      <c r="E15">
        <v>10</v>
      </c>
      <c r="F15" s="1">
        <v>102.741</v>
      </c>
      <c r="G15">
        <v>182.5</v>
      </c>
      <c r="H15">
        <f t="shared" si="0"/>
        <v>111.23160279167405</v>
      </c>
      <c r="I15">
        <f t="shared" si="4"/>
        <v>71.26839720832595</v>
      </c>
      <c r="J15">
        <f t="shared" si="1"/>
        <v>2.387</v>
      </c>
      <c r="K15">
        <f t="shared" si="2"/>
        <v>9.1580000000000013</v>
      </c>
      <c r="L15">
        <f t="shared" si="2"/>
        <v>6.0829370184105072</v>
      </c>
      <c r="M15">
        <f t="shared" si="2"/>
        <v>3.0750629815894941</v>
      </c>
      <c r="O15">
        <f t="shared" si="5"/>
        <v>11.385492114802215</v>
      </c>
      <c r="P15">
        <f t="shared" si="3"/>
        <v>-2.2274921148022147</v>
      </c>
      <c r="Q15">
        <f t="shared" si="6"/>
        <v>78.348626013424933</v>
      </c>
      <c r="R15">
        <f t="shared" si="7"/>
        <v>34.004373986575075</v>
      </c>
    </row>
    <row r="16" spans="2:18" x14ac:dyDescent="0.25">
      <c r="E16">
        <v>11</v>
      </c>
      <c r="F16" s="1">
        <v>106.262</v>
      </c>
      <c r="G16">
        <v>157.50399999999999</v>
      </c>
      <c r="H16">
        <f t="shared" si="0"/>
        <v>114.92082745823105</v>
      </c>
      <c r="I16">
        <f t="shared" si="4"/>
        <v>42.583172541768946</v>
      </c>
      <c r="J16">
        <f t="shared" si="1"/>
        <v>2.5369999999999999</v>
      </c>
      <c r="K16">
        <f t="shared" si="2"/>
        <v>4.1760000000000002</v>
      </c>
      <c r="L16">
        <f t="shared" si="2"/>
        <v>6.2401036472044717</v>
      </c>
      <c r="M16">
        <f t="shared" si="2"/>
        <v>-2.0641036472044716</v>
      </c>
      <c r="O16">
        <f t="shared" si="5"/>
        <v>11.504680095621438</v>
      </c>
      <c r="P16">
        <f t="shared" si="3"/>
        <v>-7.3286800956214382</v>
      </c>
      <c r="Q16">
        <f t="shared" si="6"/>
        <v>80.155094277709139</v>
      </c>
      <c r="R16">
        <f t="shared" si="7"/>
        <v>-23.437094277709136</v>
      </c>
    </row>
    <row r="17" spans="2:18" x14ac:dyDescent="0.25">
      <c r="B17" s="5" t="s">
        <v>13</v>
      </c>
      <c r="C17" s="5"/>
      <c r="E17">
        <v>12</v>
      </c>
      <c r="F17" s="1">
        <v>162.92699999999999</v>
      </c>
      <c r="G17">
        <v>241.374</v>
      </c>
      <c r="H17">
        <f t="shared" si="0"/>
        <v>174.29314092896442</v>
      </c>
      <c r="I17">
        <f t="shared" si="4"/>
        <v>67.080859071035576</v>
      </c>
      <c r="J17">
        <f t="shared" si="1"/>
        <v>2.819</v>
      </c>
      <c r="K17">
        <f t="shared" si="2"/>
        <v>0.57099999999999973</v>
      </c>
      <c r="L17">
        <f t="shared" si="2"/>
        <v>6.5355769093371254</v>
      </c>
      <c r="M17">
        <f t="shared" si="2"/>
        <v>-5.9645769093371257</v>
      </c>
      <c r="O17">
        <f t="shared" si="5"/>
        <v>11.728753499561579</v>
      </c>
      <c r="P17">
        <f t="shared" si="3"/>
        <v>-11.157753499561579</v>
      </c>
      <c r="Q17">
        <f t="shared" si="6"/>
        <v>80.18641447692211</v>
      </c>
      <c r="R17">
        <f t="shared" si="7"/>
        <v>62.943585523077886</v>
      </c>
    </row>
    <row r="18" spans="2:18" x14ac:dyDescent="0.25">
      <c r="B18" s="5"/>
      <c r="C18" s="5"/>
      <c r="E18">
        <v>13</v>
      </c>
      <c r="F18" s="1">
        <v>90.593000000000004</v>
      </c>
      <c r="G18">
        <v>86.183999999999997</v>
      </c>
      <c r="H18">
        <f t="shared" si="0"/>
        <v>98.503201414413496</v>
      </c>
      <c r="I18">
        <f t="shared" si="4"/>
        <v>-12.319201414413499</v>
      </c>
      <c r="J18">
        <f t="shared" si="1"/>
        <v>4.1280000000000001</v>
      </c>
      <c r="K18">
        <f t="shared" si="2"/>
        <v>2.0870000000000002</v>
      </c>
      <c r="L18">
        <f t="shared" si="2"/>
        <v>7.9071176899457907</v>
      </c>
      <c r="M18">
        <f t="shared" si="2"/>
        <v>-5.8201176899457909</v>
      </c>
      <c r="O18">
        <f t="shared" si="5"/>
        <v>12.768867278844001</v>
      </c>
      <c r="P18">
        <f t="shared" si="3"/>
        <v>-10.681867278844001</v>
      </c>
      <c r="Q18">
        <f t="shared" si="6"/>
        <v>81.32808625468563</v>
      </c>
      <c r="R18">
        <f t="shared" si="7"/>
        <v>-18.960086254685635</v>
      </c>
    </row>
    <row r="19" spans="2:18" x14ac:dyDescent="0.25">
      <c r="B19" s="5"/>
      <c r="C19" s="5"/>
      <c r="E19">
        <v>14</v>
      </c>
      <c r="F19" s="1">
        <v>87.772000000000006</v>
      </c>
      <c r="G19">
        <v>55.811000000000007</v>
      </c>
      <c r="H19">
        <f t="shared" si="0"/>
        <v>95.547421015561667</v>
      </c>
      <c r="I19">
        <f t="shared" si="4"/>
        <v>-39.73642101556166</v>
      </c>
      <c r="J19">
        <f t="shared" si="1"/>
        <v>4.5730000000000004</v>
      </c>
      <c r="K19">
        <f t="shared" si="2"/>
        <v>8.6150000000000002</v>
      </c>
      <c r="L19">
        <f t="shared" si="2"/>
        <v>8.3733786887012194</v>
      </c>
      <c r="M19">
        <f t="shared" si="2"/>
        <v>0.24162131129878084</v>
      </c>
      <c r="O19">
        <f t="shared" si="5"/>
        <v>13.122458288607696</v>
      </c>
      <c r="P19">
        <f t="shared" si="3"/>
        <v>-4.5074582886076957</v>
      </c>
      <c r="Q19">
        <f t="shared" si="6"/>
        <v>81.967624516034562</v>
      </c>
      <c r="R19">
        <f t="shared" si="7"/>
        <v>12.181375483965439</v>
      </c>
    </row>
    <row r="20" spans="2:18" x14ac:dyDescent="0.25">
      <c r="B20" s="5"/>
      <c r="C20" s="5"/>
      <c r="E20">
        <v>15</v>
      </c>
      <c r="F20" s="1">
        <v>188.232</v>
      </c>
      <c r="G20">
        <v>238.52199999999999</v>
      </c>
      <c r="H20">
        <f t="shared" si="0"/>
        <v>200.80715120650626</v>
      </c>
      <c r="I20">
        <f t="shared" si="4"/>
        <v>37.714848793493729</v>
      </c>
      <c r="J20">
        <f t="shared" si="1"/>
        <v>4.7620000000000005</v>
      </c>
      <c r="K20">
        <f t="shared" si="2"/>
        <v>3.7880000000000003</v>
      </c>
      <c r="L20">
        <f t="shared" si="2"/>
        <v>8.5714086409816161</v>
      </c>
      <c r="M20">
        <f t="shared" si="2"/>
        <v>-4.7834086409816159</v>
      </c>
      <c r="O20">
        <f t="shared" si="5"/>
        <v>13.272635144439917</v>
      </c>
      <c r="P20">
        <f t="shared" si="3"/>
        <v>-9.4846351444399168</v>
      </c>
      <c r="Q20">
        <f t="shared" si="6"/>
        <v>82.045419849563572</v>
      </c>
      <c r="R20">
        <f t="shared" si="7"/>
        <v>9.9155801504364263</v>
      </c>
    </row>
    <row r="21" spans="2:18" x14ac:dyDescent="0.25">
      <c r="B21" s="5"/>
      <c r="C21" s="5"/>
      <c r="E21">
        <v>16</v>
      </c>
      <c r="F21" s="1">
        <v>183.05100000000002</v>
      </c>
      <c r="G21">
        <v>190.47900000000001</v>
      </c>
      <c r="H21">
        <f t="shared" si="0"/>
        <v>195.37861584796275</v>
      </c>
      <c r="I21">
        <f t="shared" si="4"/>
        <v>-4.8996158479627354</v>
      </c>
      <c r="J21">
        <f t="shared" si="1"/>
        <v>6.218</v>
      </c>
      <c r="K21">
        <f t="shared" si="2"/>
        <v>30.298000000000002</v>
      </c>
      <c r="L21">
        <f t="shared" si="2"/>
        <v>10.096972717808365</v>
      </c>
      <c r="M21">
        <f t="shared" si="2"/>
        <v>20.201027282191639</v>
      </c>
      <c r="O21">
        <f t="shared" si="5"/>
        <v>14.429553144925176</v>
      </c>
      <c r="P21">
        <f t="shared" si="3"/>
        <v>15.868446855074826</v>
      </c>
      <c r="Q21">
        <f t="shared" si="6"/>
        <v>82.664751530775106</v>
      </c>
      <c r="R21">
        <f t="shared" si="7"/>
        <v>42.318248469224898</v>
      </c>
    </row>
    <row r="22" spans="2:18" x14ac:dyDescent="0.25">
      <c r="B22">
        <f t="array" ref="B22:C26">LINEST(K6:K155,J6:J155,1,1)</f>
        <v>0.79458653879482155</v>
      </c>
      <c r="C22">
        <v>9.4888140466989768</v>
      </c>
      <c r="E22">
        <v>17</v>
      </c>
      <c r="F22" s="1">
        <v>184.053</v>
      </c>
      <c r="G22">
        <v>283.935</v>
      </c>
      <c r="H22">
        <f t="shared" si="0"/>
        <v>196.42848892830642</v>
      </c>
      <c r="I22">
        <f t="shared" si="4"/>
        <v>87.506511071693581</v>
      </c>
      <c r="J22">
        <f t="shared" si="1"/>
        <v>6.3959999999999999</v>
      </c>
      <c r="K22">
        <f t="shared" si="2"/>
        <v>-1.66</v>
      </c>
      <c r="L22">
        <f t="shared" si="2"/>
        <v>10.283477117310536</v>
      </c>
      <c r="M22">
        <f t="shared" si="2"/>
        <v>-11.943477117310536</v>
      </c>
      <c r="O22">
        <f t="shared" si="5"/>
        <v>14.570989548830656</v>
      </c>
      <c r="P22">
        <f t="shared" si="3"/>
        <v>-16.230989548830657</v>
      </c>
      <c r="Q22">
        <f t="shared" si="6"/>
        <v>83.202246562430133</v>
      </c>
      <c r="R22">
        <f t="shared" si="7"/>
        <v>-3.8592465624301298</v>
      </c>
    </row>
    <row r="23" spans="2:18" x14ac:dyDescent="0.25">
      <c r="B23">
        <v>8.4266192692185479E-2</v>
      </c>
      <c r="C23">
        <v>3.0387530787307009</v>
      </c>
      <c r="E23">
        <v>18</v>
      </c>
      <c r="F23" s="1">
        <v>21.501000000000001</v>
      </c>
      <c r="G23">
        <v>51.666000000000004</v>
      </c>
      <c r="H23">
        <f t="shared" si="0"/>
        <v>26.110156636862779</v>
      </c>
      <c r="I23">
        <f t="shared" si="4"/>
        <v>25.555843363137225</v>
      </c>
      <c r="J23">
        <f t="shared" si="1"/>
        <v>6.4610000000000003</v>
      </c>
      <c r="K23">
        <f t="shared" si="2"/>
        <v>13.839000000000002</v>
      </c>
      <c r="L23">
        <f t="shared" si="2"/>
        <v>10.351582656454589</v>
      </c>
      <c r="M23">
        <f t="shared" si="2"/>
        <v>3.4874173435454132</v>
      </c>
      <c r="O23">
        <f t="shared" si="5"/>
        <v>14.622637673852319</v>
      </c>
      <c r="P23">
        <f t="shared" si="3"/>
        <v>-0.78363767385231675</v>
      </c>
      <c r="Q23">
        <f t="shared" si="6"/>
        <v>83.474025065278269</v>
      </c>
      <c r="R23">
        <f t="shared" si="7"/>
        <v>-9.0840250652782686</v>
      </c>
    </row>
    <row r="24" spans="2:18" x14ac:dyDescent="0.25">
      <c r="B24">
        <v>0.37530371875117818</v>
      </c>
      <c r="C24">
        <v>19.238850428822921</v>
      </c>
      <c r="E24">
        <v>19</v>
      </c>
      <c r="F24" s="1">
        <v>16.259</v>
      </c>
      <c r="G24">
        <v>9.3079999999999998</v>
      </c>
      <c r="H24">
        <f t="shared" si="0"/>
        <v>20.61770684927636</v>
      </c>
      <c r="I24">
        <f t="shared" si="4"/>
        <v>-11.30970684927636</v>
      </c>
      <c r="J24">
        <f t="shared" si="1"/>
        <v>6.8929999999999998</v>
      </c>
      <c r="K24">
        <f t="shared" si="2"/>
        <v>19.621000000000002</v>
      </c>
      <c r="L24">
        <f t="shared" si="2"/>
        <v>10.804222547381205</v>
      </c>
      <c r="M24">
        <f t="shared" si="2"/>
        <v>8.8167774526187976</v>
      </c>
      <c r="O24">
        <f t="shared" si="5"/>
        <v>14.965899058611681</v>
      </c>
      <c r="P24">
        <f t="shared" si="3"/>
        <v>4.6551009413883211</v>
      </c>
      <c r="Q24">
        <f t="shared" si="6"/>
        <v>84.727843362804393</v>
      </c>
      <c r="R24">
        <f t="shared" si="7"/>
        <v>20.08815663719561</v>
      </c>
    </row>
    <row r="25" spans="2:18" x14ac:dyDescent="0.25">
      <c r="B25">
        <v>88.915128907339124</v>
      </c>
      <c r="C25">
        <v>148</v>
      </c>
      <c r="E25">
        <v>20</v>
      </c>
      <c r="F25" s="1">
        <v>263.40699999999998</v>
      </c>
      <c r="G25">
        <v>220.46100000000001</v>
      </c>
      <c r="H25">
        <f t="shared" si="0"/>
        <v>279.57382667041492</v>
      </c>
      <c r="I25">
        <f t="shared" si="4"/>
        <v>-59.112826670414904</v>
      </c>
      <c r="J25">
        <f t="shared" si="1"/>
        <v>7.77</v>
      </c>
      <c r="K25">
        <f t="shared" si="2"/>
        <v>7.9830000000000005</v>
      </c>
      <c r="L25">
        <f t="shared" si="2"/>
        <v>11.723123437063252</v>
      </c>
      <c r="M25">
        <f t="shared" si="2"/>
        <v>-3.7401234370632519</v>
      </c>
      <c r="O25">
        <f t="shared" si="5"/>
        <v>15.662751453134739</v>
      </c>
      <c r="P25">
        <f t="shared" si="3"/>
        <v>-7.6797514531347391</v>
      </c>
      <c r="Q25">
        <f t="shared" si="6"/>
        <v>85.167336480792997</v>
      </c>
      <c r="R25">
        <f t="shared" si="7"/>
        <v>5.7546635192069999</v>
      </c>
    </row>
    <row r="26" spans="2:18" x14ac:dyDescent="0.25">
      <c r="B26">
        <v>32910.455935025559</v>
      </c>
      <c r="C26">
        <v>54779.738141747745</v>
      </c>
      <c r="E26">
        <v>21</v>
      </c>
      <c r="F26" s="1">
        <v>156.12700000000001</v>
      </c>
      <c r="G26">
        <v>161.34</v>
      </c>
      <c r="H26">
        <f t="shared" si="0"/>
        <v>167.16825375697141</v>
      </c>
      <c r="I26">
        <f t="shared" si="4"/>
        <v>-5.8282537569714066</v>
      </c>
      <c r="J26">
        <f t="shared" si="1"/>
        <v>7.9880000000000004</v>
      </c>
      <c r="K26">
        <f t="shared" ref="K26:M45" si="8">VLOOKUP($J26,$F$6:$I$305,K$3,FALSE)</f>
        <v>24.352000000000004</v>
      </c>
      <c r="L26">
        <f t="shared" si="8"/>
        <v>11.951538937577148</v>
      </c>
      <c r="M26">
        <f t="shared" si="8"/>
        <v>12.400461062422856</v>
      </c>
      <c r="O26">
        <f t="shared" si="5"/>
        <v>15.835971318592012</v>
      </c>
      <c r="P26">
        <f t="shared" si="3"/>
        <v>8.5160286814079917</v>
      </c>
      <c r="Q26">
        <f t="shared" si="6"/>
        <v>85.442145970661741</v>
      </c>
      <c r="R26">
        <f t="shared" si="7"/>
        <v>18.877854029338252</v>
      </c>
    </row>
    <row r="27" spans="2:18" x14ac:dyDescent="0.25">
      <c r="E27">
        <v>22</v>
      </c>
      <c r="F27" s="1">
        <v>123.59700000000001</v>
      </c>
      <c r="G27">
        <v>121.167</v>
      </c>
      <c r="H27">
        <f t="shared" si="0"/>
        <v>133.0840508591869</v>
      </c>
      <c r="I27">
        <f t="shared" si="4"/>
        <v>-11.917050859186901</v>
      </c>
      <c r="J27">
        <f t="shared" si="1"/>
        <v>8.32</v>
      </c>
      <c r="K27">
        <f t="shared" si="8"/>
        <v>13.297000000000001</v>
      </c>
      <c r="L27">
        <f t="shared" si="8"/>
        <v>12.299401075974457</v>
      </c>
      <c r="M27">
        <f t="shared" si="8"/>
        <v>0.99759892402554406</v>
      </c>
      <c r="O27">
        <f t="shared" si="5"/>
        <v>16.099774049471893</v>
      </c>
      <c r="P27">
        <f t="shared" si="3"/>
        <v>-2.8027740494718918</v>
      </c>
      <c r="Q27">
        <f t="shared" si="6"/>
        <v>87.632539257556687</v>
      </c>
      <c r="R27">
        <f t="shared" si="7"/>
        <v>8.4484607424433165</v>
      </c>
    </row>
    <row r="28" spans="2:18" x14ac:dyDescent="0.25">
      <c r="E28">
        <v>23</v>
      </c>
      <c r="F28" s="1">
        <v>237.76499999999999</v>
      </c>
      <c r="G28">
        <v>258.17700000000002</v>
      </c>
      <c r="H28">
        <f t="shared" si="0"/>
        <v>252.70671536684927</v>
      </c>
      <c r="I28">
        <f t="shared" si="4"/>
        <v>5.4702846331507544</v>
      </c>
      <c r="J28">
        <f t="shared" si="1"/>
        <v>8.3610000000000007</v>
      </c>
      <c r="K28">
        <f t="shared" si="8"/>
        <v>35.856000000000002</v>
      </c>
      <c r="L28">
        <f t="shared" si="8"/>
        <v>12.342359954511474</v>
      </c>
      <c r="M28">
        <f t="shared" si="8"/>
        <v>23.513640045488529</v>
      </c>
      <c r="O28">
        <f t="shared" si="5"/>
        <v>16.132352097562482</v>
      </c>
      <c r="P28">
        <f t="shared" si="3"/>
        <v>19.72364790243752</v>
      </c>
      <c r="Q28">
        <f t="shared" si="6"/>
        <v>87.712355249099446</v>
      </c>
      <c r="R28">
        <f t="shared" si="7"/>
        <v>-37.576355249099443</v>
      </c>
    </row>
    <row r="29" spans="2:18" x14ac:dyDescent="0.25">
      <c r="E29">
        <v>24</v>
      </c>
      <c r="F29" s="1">
        <v>95.626999999999995</v>
      </c>
      <c r="G29">
        <v>50.61</v>
      </c>
      <c r="H29">
        <f t="shared" si="0"/>
        <v>103.77771347673895</v>
      </c>
      <c r="I29">
        <f t="shared" si="4"/>
        <v>-53.167713476738953</v>
      </c>
      <c r="J29">
        <f t="shared" si="1"/>
        <v>9.1539999999999999</v>
      </c>
      <c r="K29">
        <f t="shared" si="8"/>
        <v>27.003</v>
      </c>
      <c r="L29">
        <f t="shared" si="8"/>
        <v>13.173247532068901</v>
      </c>
      <c r="M29">
        <f t="shared" si="8"/>
        <v>13.829752467931099</v>
      </c>
      <c r="O29">
        <f t="shared" si="5"/>
        <v>16.762459222826774</v>
      </c>
      <c r="P29">
        <f t="shared" si="3"/>
        <v>10.240540777173226</v>
      </c>
      <c r="Q29">
        <f t="shared" si="6"/>
        <v>87.948772236707114</v>
      </c>
      <c r="R29">
        <f t="shared" si="7"/>
        <v>-1.9887722367071206</v>
      </c>
    </row>
    <row r="30" spans="2:18" x14ac:dyDescent="0.25">
      <c r="B30" s="5" t="s">
        <v>14</v>
      </c>
      <c r="C30" s="5"/>
      <c r="E30">
        <v>25</v>
      </c>
      <c r="F30" s="1">
        <v>23.097999999999999</v>
      </c>
      <c r="G30">
        <v>26.307000000000002</v>
      </c>
      <c r="H30">
        <f t="shared" si="0"/>
        <v>27.783457344755856</v>
      </c>
      <c r="I30">
        <f t="shared" si="4"/>
        <v>-1.476457344755854</v>
      </c>
      <c r="J30">
        <f t="shared" si="1"/>
        <v>9.407</v>
      </c>
      <c r="K30">
        <f t="shared" si="8"/>
        <v>-3.6159999999999997</v>
      </c>
      <c r="L30">
        <f t="shared" si="8"/>
        <v>13.438335245968053</v>
      </c>
      <c r="M30">
        <f t="shared" si="8"/>
        <v>-17.054335245968055</v>
      </c>
      <c r="O30">
        <f t="shared" si="5"/>
        <v>16.963489617141864</v>
      </c>
      <c r="P30">
        <f t="shared" si="3"/>
        <v>-20.579489617141864</v>
      </c>
      <c r="Q30">
        <f t="shared" si="6"/>
        <v>87.956854868762065</v>
      </c>
      <c r="R30">
        <f t="shared" si="7"/>
        <v>-28.308854868762069</v>
      </c>
    </row>
    <row r="31" spans="2:18" x14ac:dyDescent="0.25">
      <c r="B31" s="5"/>
      <c r="C31" s="5"/>
      <c r="E31">
        <v>26</v>
      </c>
      <c r="F31" s="1">
        <v>157.501</v>
      </c>
      <c r="G31">
        <v>232.71899999999999</v>
      </c>
      <c r="H31">
        <f t="shared" si="0"/>
        <v>168.60790007672409</v>
      </c>
      <c r="I31">
        <f t="shared" si="4"/>
        <v>64.111099923275901</v>
      </c>
      <c r="J31">
        <f t="shared" si="1"/>
        <v>9.8740000000000006</v>
      </c>
      <c r="K31">
        <f t="shared" si="8"/>
        <v>41.457999999999998</v>
      </c>
      <c r="L31">
        <f t="shared" si="8"/>
        <v>13.927647350279932</v>
      </c>
      <c r="M31">
        <f t="shared" si="8"/>
        <v>27.530352649720065</v>
      </c>
      <c r="O31">
        <f t="shared" si="5"/>
        <v>17.334561530759046</v>
      </c>
      <c r="P31">
        <f t="shared" si="3"/>
        <v>24.123438469240952</v>
      </c>
      <c r="Q31">
        <f t="shared" si="6"/>
        <v>88.441812792059849</v>
      </c>
      <c r="R31">
        <f t="shared" si="7"/>
        <v>40.517187207940154</v>
      </c>
    </row>
    <row r="32" spans="2:18" x14ac:dyDescent="0.25">
      <c r="B32" s="5"/>
      <c r="C32" s="5"/>
      <c r="E32">
        <v>27</v>
      </c>
      <c r="F32" s="1">
        <v>43.600999999999999</v>
      </c>
      <c r="G32">
        <v>62.337000000000003</v>
      </c>
      <c r="H32">
        <f t="shared" si="0"/>
        <v>49.266039945840241</v>
      </c>
      <c r="I32">
        <f t="shared" si="4"/>
        <v>13.070960054159762</v>
      </c>
      <c r="J32">
        <f t="shared" si="1"/>
        <v>10.037000000000001</v>
      </c>
      <c r="K32">
        <f t="shared" si="8"/>
        <v>23.971000000000004</v>
      </c>
      <c r="L32">
        <f t="shared" si="8"/>
        <v>14.098435086902706</v>
      </c>
      <c r="M32">
        <f t="shared" si="8"/>
        <v>9.8725649130972979</v>
      </c>
      <c r="O32">
        <f t="shared" si="5"/>
        <v>17.464079136582601</v>
      </c>
      <c r="P32">
        <f t="shared" si="3"/>
        <v>6.5069208634174025</v>
      </c>
      <c r="Q32">
        <f t="shared" si="6"/>
        <v>88.569114246925508</v>
      </c>
      <c r="R32">
        <f t="shared" si="7"/>
        <v>22.693885753074497</v>
      </c>
    </row>
    <row r="33" spans="2:18" x14ac:dyDescent="0.25">
      <c r="B33" s="5"/>
      <c r="C33" s="5"/>
      <c r="E33">
        <v>28</v>
      </c>
      <c r="F33" s="1">
        <v>57.331000000000003</v>
      </c>
      <c r="G33">
        <v>31.456000000000003</v>
      </c>
      <c r="H33">
        <f t="shared" si="0"/>
        <v>63.652025368114479</v>
      </c>
      <c r="I33">
        <f t="shared" si="4"/>
        <v>-32.196025368114476</v>
      </c>
      <c r="J33">
        <f t="shared" si="1"/>
        <v>10.063000000000001</v>
      </c>
      <c r="K33">
        <f t="shared" si="8"/>
        <v>32.786999999999999</v>
      </c>
      <c r="L33">
        <f t="shared" si="8"/>
        <v>14.125677302560327</v>
      </c>
      <c r="M33">
        <f t="shared" si="8"/>
        <v>18.661322697439672</v>
      </c>
      <c r="O33">
        <f t="shared" si="5"/>
        <v>17.484738386591268</v>
      </c>
      <c r="P33">
        <f t="shared" si="3"/>
        <v>15.302261613408731</v>
      </c>
      <c r="Q33">
        <f t="shared" si="6"/>
        <v>94.709893950683565</v>
      </c>
      <c r="R33">
        <f t="shared" si="7"/>
        <v>-9.5438939506835681</v>
      </c>
    </row>
    <row r="34" spans="2:18" x14ac:dyDescent="0.25">
      <c r="B34" s="5"/>
      <c r="C34" s="5"/>
      <c r="E34">
        <v>29</v>
      </c>
      <c r="F34" s="1">
        <v>30.666</v>
      </c>
      <c r="G34">
        <v>47.884</v>
      </c>
      <c r="H34">
        <f t="shared" si="0"/>
        <v>35.713037656174023</v>
      </c>
      <c r="I34">
        <f t="shared" si="4"/>
        <v>12.170962343825977</v>
      </c>
      <c r="J34">
        <f t="shared" si="1"/>
        <v>10.208</v>
      </c>
      <c r="K34">
        <f t="shared" si="8"/>
        <v>19.466000000000001</v>
      </c>
      <c r="L34">
        <f t="shared" si="8"/>
        <v>14.277605043727826</v>
      </c>
      <c r="M34">
        <f t="shared" si="8"/>
        <v>5.188394956272175</v>
      </c>
      <c r="O34">
        <f t="shared" si="5"/>
        <v>17.599953434716515</v>
      </c>
      <c r="P34">
        <f t="shared" si="3"/>
        <v>1.8660465652834866</v>
      </c>
      <c r="Q34">
        <f t="shared" si="6"/>
        <v>95.191820886960727</v>
      </c>
      <c r="R34">
        <f t="shared" si="7"/>
        <v>-0.80982088696072196</v>
      </c>
    </row>
    <row r="35" spans="2:18" x14ac:dyDescent="0.25">
      <c r="B35">
        <f t="array" ref="B35:C39">LINEST(K156:K305,J156:J305,1,1)</f>
        <v>1.0103290068703621</v>
      </c>
      <c r="C35">
        <v>10.246388976321299</v>
      </c>
      <c r="E35">
        <v>30</v>
      </c>
      <c r="F35" s="1">
        <v>4.5730000000000004</v>
      </c>
      <c r="G35">
        <v>8.6150000000000002</v>
      </c>
      <c r="H35">
        <f t="shared" si="0"/>
        <v>8.3733786887012194</v>
      </c>
      <c r="I35">
        <f t="shared" si="4"/>
        <v>0.24162131129878084</v>
      </c>
      <c r="J35">
        <f t="shared" si="1"/>
        <v>11.757</v>
      </c>
      <c r="K35">
        <f t="shared" si="8"/>
        <v>-0.6</v>
      </c>
      <c r="L35">
        <f t="shared" si="8"/>
        <v>15.900612430406834</v>
      </c>
      <c r="M35">
        <f t="shared" si="8"/>
        <v>-16.500612430406836</v>
      </c>
      <c r="O35">
        <f t="shared" si="5"/>
        <v>18.830767983309691</v>
      </c>
      <c r="P35">
        <f t="shared" si="3"/>
        <v>-19.430767983309693</v>
      </c>
      <c r="Q35">
        <f t="shared" si="6"/>
        <v>95.286791813606555</v>
      </c>
      <c r="R35">
        <f t="shared" si="7"/>
        <v>12.197208186393453</v>
      </c>
    </row>
    <row r="36" spans="2:18" x14ac:dyDescent="0.25">
      <c r="B36">
        <v>8.1979160410669591E-2</v>
      </c>
      <c r="C36">
        <v>11.203461363629376</v>
      </c>
      <c r="E36">
        <v>31</v>
      </c>
      <c r="F36" s="1">
        <v>2.5369999999999999</v>
      </c>
      <c r="G36">
        <v>4.1760000000000002</v>
      </c>
      <c r="H36">
        <f t="shared" si="0"/>
        <v>6.2401036472044717</v>
      </c>
      <c r="I36">
        <f t="shared" si="4"/>
        <v>-2.0641036472044716</v>
      </c>
      <c r="J36">
        <f t="shared" si="1"/>
        <v>12.406000000000001</v>
      </c>
      <c r="K36">
        <f t="shared" si="8"/>
        <v>7.38</v>
      </c>
      <c r="L36">
        <f t="shared" si="8"/>
        <v>16.580620044322053</v>
      </c>
      <c r="M36">
        <f t="shared" si="8"/>
        <v>-9.2006200443220543</v>
      </c>
      <c r="O36">
        <f t="shared" si="5"/>
        <v>19.346454646987532</v>
      </c>
      <c r="P36">
        <f t="shared" si="3"/>
        <v>-11.966454646987533</v>
      </c>
      <c r="Q36">
        <f t="shared" si="6"/>
        <v>95.35852517309435</v>
      </c>
      <c r="R36">
        <f t="shared" si="7"/>
        <v>-3.9465251730943436</v>
      </c>
    </row>
    <row r="37" spans="2:18" x14ac:dyDescent="0.25">
      <c r="B37">
        <v>0.50647968504601493</v>
      </c>
      <c r="C37">
        <v>50.703276557200994</v>
      </c>
      <c r="E37">
        <v>32</v>
      </c>
      <c r="F37" s="1">
        <v>48.534999999999997</v>
      </c>
      <c r="G37">
        <v>36.795000000000002</v>
      </c>
      <c r="H37">
        <f t="shared" si="0"/>
        <v>54.435774255636382</v>
      </c>
      <c r="I37">
        <f t="shared" si="4"/>
        <v>-17.64077425563638</v>
      </c>
      <c r="J37">
        <f t="shared" si="1"/>
        <v>12.584</v>
      </c>
      <c r="K37">
        <f t="shared" si="8"/>
        <v>52.116</v>
      </c>
      <c r="L37">
        <f t="shared" si="8"/>
        <v>16.767124443824226</v>
      </c>
      <c r="M37">
        <f t="shared" si="8"/>
        <v>35.34887555617577</v>
      </c>
      <c r="O37">
        <f t="shared" si="5"/>
        <v>19.487891050893012</v>
      </c>
      <c r="P37">
        <f t="shared" si="3"/>
        <v>32.628108949106988</v>
      </c>
      <c r="Q37">
        <f t="shared" si="6"/>
        <v>95.747501840739432</v>
      </c>
      <c r="R37">
        <f t="shared" si="7"/>
        <v>-9.8345018407394349</v>
      </c>
    </row>
    <row r="38" spans="2:18" x14ac:dyDescent="0.25">
      <c r="B38">
        <v>151.8863380402066</v>
      </c>
      <c r="C38">
        <v>148</v>
      </c>
      <c r="E38">
        <v>33</v>
      </c>
      <c r="F38" s="1">
        <v>173.732</v>
      </c>
      <c r="G38">
        <v>115.672</v>
      </c>
      <c r="H38">
        <f t="shared" si="0"/>
        <v>185.61437708975637</v>
      </c>
      <c r="I38">
        <f t="shared" si="4"/>
        <v>-69.942377089756377</v>
      </c>
      <c r="J38">
        <f t="shared" si="1"/>
        <v>13.321</v>
      </c>
      <c r="K38">
        <f t="shared" si="8"/>
        <v>29.122</v>
      </c>
      <c r="L38">
        <f t="shared" si="8"/>
        <v>17.53933647996524</v>
      </c>
      <c r="M38">
        <f t="shared" si="8"/>
        <v>11.58266352003476</v>
      </c>
      <c r="O38">
        <f t="shared" si="5"/>
        <v>20.073501329984794</v>
      </c>
      <c r="P38">
        <f t="shared" ref="P38:P69" si="9">K38-C$22-B$22*J38</f>
        <v>9.0484986700152046</v>
      </c>
      <c r="Q38">
        <f t="shared" si="6"/>
        <v>96.325410032669282</v>
      </c>
      <c r="R38">
        <f t="shared" si="7"/>
        <v>52.557589967330728</v>
      </c>
    </row>
    <row r="39" spans="2:18" x14ac:dyDescent="0.25">
      <c r="B39">
        <v>390472.77785704448</v>
      </c>
      <c r="C39">
        <v>380481.69353812921</v>
      </c>
      <c r="E39">
        <v>34</v>
      </c>
      <c r="F39" s="1">
        <v>6.218</v>
      </c>
      <c r="G39">
        <v>30.298000000000002</v>
      </c>
      <c r="H39">
        <f t="shared" si="0"/>
        <v>10.096972717808365</v>
      </c>
      <c r="I39">
        <f t="shared" si="4"/>
        <v>20.201027282191639</v>
      </c>
      <c r="J39">
        <f t="shared" si="1"/>
        <v>13.343999999999999</v>
      </c>
      <c r="K39">
        <f t="shared" si="8"/>
        <v>12.98</v>
      </c>
      <c r="L39">
        <f t="shared" si="8"/>
        <v>17.563435363046977</v>
      </c>
      <c r="M39">
        <f t="shared" si="8"/>
        <v>-4.5834353630469771</v>
      </c>
      <c r="O39">
        <f t="shared" si="5"/>
        <v>20.091776820377078</v>
      </c>
      <c r="P39">
        <f t="shared" si="9"/>
        <v>-7.1117768203770755</v>
      </c>
      <c r="Q39">
        <f t="shared" si="6"/>
        <v>96.640632682812821</v>
      </c>
      <c r="R39">
        <f t="shared" si="7"/>
        <v>-65.332632682812829</v>
      </c>
    </row>
    <row r="40" spans="2:18" x14ac:dyDescent="0.25">
      <c r="E40">
        <v>35</v>
      </c>
      <c r="F40" s="1">
        <v>34.338000000000001</v>
      </c>
      <c r="G40">
        <v>14.907</v>
      </c>
      <c r="H40">
        <f t="shared" si="0"/>
        <v>39.560476729050279</v>
      </c>
      <c r="I40">
        <f t="shared" si="4"/>
        <v>-24.653476729050279</v>
      </c>
      <c r="J40">
        <f t="shared" si="1"/>
        <v>13.355</v>
      </c>
      <c r="K40">
        <f t="shared" si="8"/>
        <v>1.0030000000000001</v>
      </c>
      <c r="L40">
        <f t="shared" si="8"/>
        <v>17.574960915825205</v>
      </c>
      <c r="M40">
        <f t="shared" si="8"/>
        <v>-16.571960915825205</v>
      </c>
      <c r="O40">
        <f t="shared" si="5"/>
        <v>20.100517272303819</v>
      </c>
      <c r="P40">
        <f t="shared" si="9"/>
        <v>-19.097517272303818</v>
      </c>
      <c r="Q40">
        <f t="shared" si="6"/>
        <v>98.676445631656605</v>
      </c>
      <c r="R40">
        <f t="shared" si="7"/>
        <v>-3.3114456316566105</v>
      </c>
    </row>
    <row r="41" spans="2:18" x14ac:dyDescent="0.25">
      <c r="E41">
        <v>36</v>
      </c>
      <c r="F41" s="1">
        <v>38.414000000000001</v>
      </c>
      <c r="G41">
        <v>28.878</v>
      </c>
      <c r="H41">
        <f t="shared" si="0"/>
        <v>43.831217922144944</v>
      </c>
      <c r="I41">
        <f t="shared" si="4"/>
        <v>-14.953217922144944</v>
      </c>
      <c r="J41">
        <f t="shared" si="1"/>
        <v>14.222</v>
      </c>
      <c r="K41">
        <f t="shared" si="8"/>
        <v>12.655999999999999</v>
      </c>
      <c r="L41">
        <f t="shared" si="8"/>
        <v>18.483384030254321</v>
      </c>
      <c r="M41">
        <f t="shared" si="8"/>
        <v>-5.8273840302543221</v>
      </c>
      <c r="O41">
        <f t="shared" si="5"/>
        <v>20.789423801438929</v>
      </c>
      <c r="P41">
        <f t="shared" si="9"/>
        <v>-8.13342380143893</v>
      </c>
      <c r="Q41">
        <f t="shared" si="6"/>
        <v>98.924986567346721</v>
      </c>
      <c r="R41">
        <f t="shared" si="7"/>
        <v>-43.113986567346714</v>
      </c>
    </row>
    <row r="42" spans="2:18" x14ac:dyDescent="0.25">
      <c r="E42">
        <v>37</v>
      </c>
      <c r="F42" s="1">
        <v>113.00700000000001</v>
      </c>
      <c r="G42">
        <v>168.21200000000002</v>
      </c>
      <c r="H42">
        <f t="shared" si="0"/>
        <v>121.98808686633299</v>
      </c>
      <c r="I42">
        <f t="shared" si="4"/>
        <v>46.223913133667025</v>
      </c>
      <c r="J42">
        <f t="shared" si="1"/>
        <v>14.596</v>
      </c>
      <c r="K42">
        <f t="shared" si="8"/>
        <v>7.6170000000000009</v>
      </c>
      <c r="L42">
        <f t="shared" si="8"/>
        <v>18.87525282471394</v>
      </c>
      <c r="M42">
        <f t="shared" si="8"/>
        <v>-11.258252824713939</v>
      </c>
      <c r="O42">
        <f t="shared" si="5"/>
        <v>21.08659916694819</v>
      </c>
      <c r="P42">
        <f t="shared" si="9"/>
        <v>-13.469599166948191</v>
      </c>
      <c r="Q42">
        <f t="shared" si="6"/>
        <v>98.941151831456637</v>
      </c>
      <c r="R42">
        <f t="shared" si="7"/>
        <v>-50.595151831456633</v>
      </c>
    </row>
    <row r="43" spans="2:18" x14ac:dyDescent="0.25">
      <c r="E43">
        <v>38</v>
      </c>
      <c r="F43" s="1">
        <v>32.021000000000001</v>
      </c>
      <c r="G43">
        <v>40.844999999999999</v>
      </c>
      <c r="H43">
        <f t="shared" si="0"/>
        <v>37.132776202946168</v>
      </c>
      <c r="I43">
        <f t="shared" si="4"/>
        <v>3.7122237970538308</v>
      </c>
      <c r="J43">
        <f t="shared" si="1"/>
        <v>16.018000000000001</v>
      </c>
      <c r="K43">
        <f t="shared" si="8"/>
        <v>11.259</v>
      </c>
      <c r="L43">
        <f t="shared" si="8"/>
        <v>20.365192465680725</v>
      </c>
      <c r="M43">
        <f t="shared" si="8"/>
        <v>-9.1061924656807243</v>
      </c>
      <c r="O43">
        <f t="shared" si="5"/>
        <v>22.216501225114428</v>
      </c>
      <c r="P43">
        <f t="shared" si="9"/>
        <v>-10.957501225114429</v>
      </c>
      <c r="Q43">
        <f t="shared" si="6"/>
        <v>99.093711511494078</v>
      </c>
      <c r="R43">
        <f t="shared" si="7"/>
        <v>71.701288488505909</v>
      </c>
    </row>
    <row r="44" spans="2:18" x14ac:dyDescent="0.25">
      <c r="E44">
        <v>39</v>
      </c>
      <c r="F44" s="1">
        <v>122.742</v>
      </c>
      <c r="G44">
        <v>233.97900000000001</v>
      </c>
      <c r="H44">
        <f t="shared" si="0"/>
        <v>132.18820107506133</v>
      </c>
      <c r="I44">
        <f t="shared" si="4"/>
        <v>101.79079892493868</v>
      </c>
      <c r="J44">
        <f t="shared" si="1"/>
        <v>16.134</v>
      </c>
      <c r="K44">
        <f t="shared" si="8"/>
        <v>47.378999999999998</v>
      </c>
      <c r="L44">
        <f t="shared" si="8"/>
        <v>20.486734658614722</v>
      </c>
      <c r="M44">
        <f t="shared" si="8"/>
        <v>26.892265341385276</v>
      </c>
      <c r="O44">
        <f t="shared" si="5"/>
        <v>22.308673263614629</v>
      </c>
      <c r="P44">
        <f t="shared" si="9"/>
        <v>25.070326736385368</v>
      </c>
      <c r="Q44">
        <f t="shared" si="6"/>
        <v>100.85976661550346</v>
      </c>
      <c r="R44">
        <f t="shared" si="7"/>
        <v>-57.54576661550346</v>
      </c>
    </row>
    <row r="45" spans="2:18" x14ac:dyDescent="0.25">
      <c r="E45">
        <v>40</v>
      </c>
      <c r="F45" s="1">
        <v>50.914000000000001</v>
      </c>
      <c r="G45">
        <v>34.911000000000001</v>
      </c>
      <c r="H45">
        <f t="shared" si="0"/>
        <v>56.928436988308668</v>
      </c>
      <c r="I45">
        <f t="shared" si="4"/>
        <v>-22.017436988308667</v>
      </c>
      <c r="J45">
        <f t="shared" si="1"/>
        <v>16.259</v>
      </c>
      <c r="K45">
        <f t="shared" si="8"/>
        <v>9.3079999999999998</v>
      </c>
      <c r="L45">
        <f t="shared" si="8"/>
        <v>20.61770684927636</v>
      </c>
      <c r="M45">
        <f t="shared" si="8"/>
        <v>-11.30970684927636</v>
      </c>
      <c r="O45">
        <f t="shared" si="5"/>
        <v>22.407996580963982</v>
      </c>
      <c r="P45">
        <f t="shared" si="9"/>
        <v>-13.09999658096398</v>
      </c>
      <c r="Q45">
        <f t="shared" si="6"/>
        <v>100.96180984519737</v>
      </c>
      <c r="R45">
        <f t="shared" si="7"/>
        <v>-5.2628098451973671</v>
      </c>
    </row>
    <row r="46" spans="2:18" x14ac:dyDescent="0.25">
      <c r="E46">
        <v>41</v>
      </c>
      <c r="F46" s="1">
        <v>100.902</v>
      </c>
      <c r="G46">
        <v>80.966000000000008</v>
      </c>
      <c r="H46">
        <f t="shared" si="0"/>
        <v>109.30473992266005</v>
      </c>
      <c r="I46">
        <f t="shared" si="4"/>
        <v>-28.338739922660039</v>
      </c>
      <c r="J46">
        <f t="shared" si="1"/>
        <v>16.317</v>
      </c>
      <c r="K46">
        <f t="shared" ref="K46:M65" si="10">VLOOKUP($J46,$F$6:$I$305,K$3,FALSE)</f>
        <v>27.675000000000001</v>
      </c>
      <c r="L46">
        <f t="shared" si="10"/>
        <v>20.67847794574336</v>
      </c>
      <c r="M46">
        <f t="shared" si="10"/>
        <v>6.9965220542566406</v>
      </c>
      <c r="O46">
        <f t="shared" si="5"/>
        <v>22.454082600214079</v>
      </c>
      <c r="P46">
        <f t="shared" si="9"/>
        <v>5.22091739978592</v>
      </c>
      <c r="Q46">
        <f t="shared" si="6"/>
        <v>101.60639975158067</v>
      </c>
      <c r="R46">
        <f t="shared" si="7"/>
        <v>-34.979399751580672</v>
      </c>
    </row>
    <row r="47" spans="2:18" x14ac:dyDescent="0.25">
      <c r="E47">
        <v>42</v>
      </c>
      <c r="F47" s="1">
        <v>211.41200000000001</v>
      </c>
      <c r="G47">
        <v>298.86400000000003</v>
      </c>
      <c r="H47">
        <f t="shared" si="0"/>
        <v>225.09463424280028</v>
      </c>
      <c r="I47">
        <f t="shared" si="4"/>
        <v>73.769365757199751</v>
      </c>
      <c r="J47">
        <f t="shared" si="1"/>
        <v>16.870999999999999</v>
      </c>
      <c r="K47">
        <f t="shared" si="10"/>
        <v>32.603999999999999</v>
      </c>
      <c r="L47">
        <f t="shared" si="10"/>
        <v>21.258946694755736</v>
      </c>
      <c r="M47">
        <f t="shared" si="10"/>
        <v>11.345053305244264</v>
      </c>
      <c r="O47">
        <f t="shared" si="5"/>
        <v>22.894283542706411</v>
      </c>
      <c r="P47">
        <f t="shared" si="9"/>
        <v>9.7097164572935899</v>
      </c>
      <c r="Q47">
        <f t="shared" si="6"/>
        <v>101.77512469572801</v>
      </c>
      <c r="R47">
        <f t="shared" si="7"/>
        <v>-15.591124695728013</v>
      </c>
    </row>
    <row r="48" spans="2:18" x14ac:dyDescent="0.25">
      <c r="E48">
        <v>43</v>
      </c>
      <c r="F48" s="1">
        <v>26.292000000000002</v>
      </c>
      <c r="G48">
        <v>17.475000000000001</v>
      </c>
      <c r="H48">
        <f t="shared" si="0"/>
        <v>31.130058760542013</v>
      </c>
      <c r="I48">
        <f t="shared" si="4"/>
        <v>-13.655058760542012</v>
      </c>
      <c r="J48">
        <f t="shared" si="1"/>
        <v>16.872</v>
      </c>
      <c r="K48">
        <f t="shared" si="10"/>
        <v>3.4550000000000001</v>
      </c>
      <c r="L48">
        <f t="shared" si="10"/>
        <v>21.259994472281029</v>
      </c>
      <c r="M48">
        <f t="shared" si="10"/>
        <v>-17.804994472281031</v>
      </c>
      <c r="O48">
        <f t="shared" si="5"/>
        <v>22.895078129245206</v>
      </c>
      <c r="P48">
        <f t="shared" si="9"/>
        <v>-19.440078129245208</v>
      </c>
      <c r="Q48">
        <f t="shared" si="6"/>
        <v>101.77714535374174</v>
      </c>
      <c r="R48">
        <f t="shared" si="7"/>
        <v>-67.571145353741741</v>
      </c>
    </row>
    <row r="49" spans="1:18" x14ac:dyDescent="0.25">
      <c r="E49">
        <v>44</v>
      </c>
      <c r="F49" s="1">
        <v>109.836</v>
      </c>
      <c r="G49">
        <v>107.07</v>
      </c>
      <c r="H49">
        <f t="shared" si="0"/>
        <v>118.66558433362857</v>
      </c>
      <c r="I49">
        <f t="shared" si="4"/>
        <v>-11.59558433362858</v>
      </c>
      <c r="J49">
        <f t="shared" si="1"/>
        <v>17.138999999999999</v>
      </c>
      <c r="K49">
        <f t="shared" si="10"/>
        <v>5.0999999999999996</v>
      </c>
      <c r="L49">
        <f t="shared" si="10"/>
        <v>21.539751071534287</v>
      </c>
      <c r="M49">
        <f t="shared" si="10"/>
        <v>-16.439751071534289</v>
      </c>
      <c r="O49">
        <f t="shared" si="5"/>
        <v>23.107232735103423</v>
      </c>
      <c r="P49">
        <f t="shared" si="9"/>
        <v>-18.007232735103422</v>
      </c>
      <c r="Q49">
        <f t="shared" si="6"/>
        <v>102.25098965796396</v>
      </c>
      <c r="R49">
        <f t="shared" si="7"/>
        <v>-8.4899896579639602</v>
      </c>
    </row>
    <row r="50" spans="1:18" x14ac:dyDescent="0.25">
      <c r="E50">
        <v>45</v>
      </c>
      <c r="F50" s="1">
        <v>208.58</v>
      </c>
      <c r="G50">
        <v>179.52799999999999</v>
      </c>
      <c r="H50">
        <f t="shared" si="0"/>
        <v>222.12732829117027</v>
      </c>
      <c r="I50">
        <f t="shared" si="4"/>
        <v>-42.599328291170281</v>
      </c>
      <c r="J50">
        <f t="shared" si="1"/>
        <v>17.202000000000002</v>
      </c>
      <c r="K50">
        <f t="shared" si="10"/>
        <v>13.13</v>
      </c>
      <c r="L50">
        <f t="shared" si="10"/>
        <v>21.605761055627752</v>
      </c>
      <c r="M50">
        <f t="shared" si="10"/>
        <v>-8.4757610556277516</v>
      </c>
      <c r="O50">
        <f t="shared" si="5"/>
        <v>23.157291687047497</v>
      </c>
      <c r="P50">
        <f t="shared" si="9"/>
        <v>-10.027291687047498</v>
      </c>
      <c r="Q50">
        <f t="shared" si="6"/>
        <v>102.59854283632735</v>
      </c>
      <c r="R50">
        <f t="shared" si="7"/>
        <v>-58.011542836327351</v>
      </c>
    </row>
    <row r="51" spans="1:18" x14ac:dyDescent="0.25">
      <c r="E51">
        <v>46</v>
      </c>
      <c r="F51" s="1">
        <v>2.3460000000000001</v>
      </c>
      <c r="G51">
        <v>-5.141</v>
      </c>
      <c r="H51">
        <f t="shared" si="0"/>
        <v>6.0399781398734902</v>
      </c>
      <c r="I51">
        <f t="shared" si="4"/>
        <v>-11.18097813987349</v>
      </c>
      <c r="J51">
        <f t="shared" si="1"/>
        <v>17.423999999999999</v>
      </c>
      <c r="K51">
        <f t="shared" si="10"/>
        <v>30.584000000000003</v>
      </c>
      <c r="L51">
        <f t="shared" si="10"/>
        <v>21.838367666242821</v>
      </c>
      <c r="M51">
        <f t="shared" si="10"/>
        <v>8.7456323337571824</v>
      </c>
      <c r="O51">
        <f t="shared" si="5"/>
        <v>23.333689898659948</v>
      </c>
      <c r="P51">
        <f t="shared" si="9"/>
        <v>7.2503101013400553</v>
      </c>
      <c r="Q51">
        <f t="shared" si="6"/>
        <v>102.68442080191133</v>
      </c>
      <c r="R51">
        <f t="shared" si="7"/>
        <v>-21.493420801911327</v>
      </c>
    </row>
    <row r="52" spans="1:18" x14ac:dyDescent="0.25">
      <c r="E52">
        <v>47</v>
      </c>
      <c r="F52" s="1">
        <v>37.797000000000004</v>
      </c>
      <c r="G52">
        <v>36.311</v>
      </c>
      <c r="H52">
        <f t="shared" si="0"/>
        <v>43.184739189039107</v>
      </c>
      <c r="I52">
        <f t="shared" si="4"/>
        <v>-6.8737391890391066</v>
      </c>
      <c r="J52">
        <f t="shared" si="1"/>
        <v>17.425000000000001</v>
      </c>
      <c r="K52">
        <f t="shared" si="10"/>
        <v>3.66</v>
      </c>
      <c r="L52">
        <f t="shared" si="10"/>
        <v>21.839415443768114</v>
      </c>
      <c r="M52">
        <f t="shared" si="10"/>
        <v>-18.179415443768114</v>
      </c>
      <c r="O52">
        <f t="shared" si="5"/>
        <v>23.334484485198743</v>
      </c>
      <c r="P52">
        <f t="shared" si="9"/>
        <v>-19.674484485198743</v>
      </c>
      <c r="Q52">
        <f t="shared" si="6"/>
        <v>103.23403978164882</v>
      </c>
      <c r="R52">
        <f t="shared" si="7"/>
        <v>-47.778039781648815</v>
      </c>
    </row>
    <row r="53" spans="1:18" x14ac:dyDescent="0.25">
      <c r="E53">
        <v>48</v>
      </c>
      <c r="F53" s="1">
        <v>12.584</v>
      </c>
      <c r="G53">
        <v>52.116</v>
      </c>
      <c r="H53">
        <f t="shared" si="0"/>
        <v>16.767124443824226</v>
      </c>
      <c r="I53">
        <f t="shared" si="4"/>
        <v>35.34887555617577</v>
      </c>
      <c r="J53">
        <f t="shared" si="1"/>
        <v>17.495000000000001</v>
      </c>
      <c r="K53">
        <f t="shared" si="10"/>
        <v>41.201999999999998</v>
      </c>
      <c r="L53">
        <f t="shared" si="10"/>
        <v>21.912759870538629</v>
      </c>
      <c r="M53">
        <f t="shared" si="10"/>
        <v>19.289240129461369</v>
      </c>
      <c r="O53">
        <f t="shared" si="5"/>
        <v>23.39010554291438</v>
      </c>
      <c r="P53">
        <f t="shared" si="9"/>
        <v>17.811894457085618</v>
      </c>
      <c r="Q53">
        <f t="shared" si="6"/>
        <v>104.49594071122989</v>
      </c>
      <c r="R53">
        <f t="shared" si="7"/>
        <v>-2.3309407112298857</v>
      </c>
    </row>
    <row r="54" spans="1:18" x14ac:dyDescent="0.25">
      <c r="B54" s="4" t="s">
        <v>20</v>
      </c>
      <c r="E54">
        <v>49</v>
      </c>
      <c r="F54" s="1">
        <v>29.885999999999999</v>
      </c>
      <c r="G54">
        <v>42.547000000000004</v>
      </c>
      <c r="H54">
        <f t="shared" si="0"/>
        <v>34.895771186445401</v>
      </c>
      <c r="I54">
        <f t="shared" si="4"/>
        <v>7.6512288135546029</v>
      </c>
      <c r="J54">
        <f t="shared" si="1"/>
        <v>18.466000000000001</v>
      </c>
      <c r="K54">
        <f t="shared" si="10"/>
        <v>0.35899999999999999</v>
      </c>
      <c r="L54">
        <f t="shared" si="10"/>
        <v>22.930151847598228</v>
      </c>
      <c r="M54">
        <f t="shared" si="10"/>
        <v>-22.57115184759823</v>
      </c>
      <c r="O54">
        <f t="shared" si="5"/>
        <v>24.161649072084153</v>
      </c>
      <c r="P54">
        <f t="shared" si="9"/>
        <v>-23.802649072084151</v>
      </c>
      <c r="Q54">
        <f t="shared" si="6"/>
        <v>105.53556925929949</v>
      </c>
      <c r="R54">
        <f t="shared" si="7"/>
        <v>51.139430740700519</v>
      </c>
    </row>
    <row r="55" spans="1:18" x14ac:dyDescent="0.25">
      <c r="A55" t="s">
        <v>19</v>
      </c>
      <c r="B55" s="2">
        <f>SUMSQ(R6:R155)</f>
        <v>380481.69353812921</v>
      </c>
      <c r="C55" s="2">
        <f t="array" ref="C55">SUM(R6:R155^2)</f>
        <v>380481.69353812921</v>
      </c>
      <c r="D55" s="2">
        <f>C39</f>
        <v>380481.69353812921</v>
      </c>
      <c r="E55">
        <v>50</v>
      </c>
      <c r="F55" s="1">
        <v>53.942</v>
      </c>
      <c r="G55">
        <v>53.884999999999998</v>
      </c>
      <c r="H55">
        <f t="shared" si="0"/>
        <v>60.10110733489617</v>
      </c>
      <c r="I55">
        <f t="shared" si="4"/>
        <v>-6.2161073348961722</v>
      </c>
      <c r="J55">
        <f t="shared" si="1"/>
        <v>19.864999999999998</v>
      </c>
      <c r="K55">
        <f t="shared" si="10"/>
        <v>32.441000000000003</v>
      </c>
      <c r="L55">
        <f t="shared" si="10"/>
        <v>24.395992605483269</v>
      </c>
      <c r="M55">
        <f t="shared" si="10"/>
        <v>8.045007394516734</v>
      </c>
      <c r="O55">
        <f t="shared" si="5"/>
        <v>25.273275639858106</v>
      </c>
      <c r="P55">
        <f t="shared" si="9"/>
        <v>7.1677243601418965</v>
      </c>
      <c r="Q55">
        <f t="shared" si="6"/>
        <v>105.88312243766291</v>
      </c>
      <c r="R55">
        <f t="shared" si="7"/>
        <v>59.922877562337106</v>
      </c>
    </row>
    <row r="56" spans="1:18" x14ac:dyDescent="0.25">
      <c r="A56" t="s">
        <v>18</v>
      </c>
      <c r="B56" s="2">
        <f>SUMSQ(P6:P155)</f>
        <v>54779.73814174773</v>
      </c>
      <c r="C56" s="2">
        <f t="array" ref="C56">SUM(P6:P155^2)</f>
        <v>54779.73814174773</v>
      </c>
      <c r="D56">
        <f>C26</f>
        <v>54779.738141747745</v>
      </c>
      <c r="E56">
        <v>51</v>
      </c>
      <c r="F56" s="1">
        <v>84.626999999999995</v>
      </c>
      <c r="G56">
        <v>85.912999999999997</v>
      </c>
      <c r="H56">
        <f t="shared" si="0"/>
        <v>92.252160698514871</v>
      </c>
      <c r="I56">
        <f t="shared" si="4"/>
        <v>-6.3391606985148741</v>
      </c>
      <c r="J56">
        <f t="shared" si="1"/>
        <v>20.545999999999999</v>
      </c>
      <c r="K56">
        <f t="shared" si="10"/>
        <v>24.456000000000003</v>
      </c>
      <c r="L56">
        <f t="shared" si="10"/>
        <v>25.109529100207869</v>
      </c>
      <c r="M56">
        <f t="shared" si="10"/>
        <v>-0.65352910020786581</v>
      </c>
      <c r="O56">
        <f t="shared" si="5"/>
        <v>25.814389072777381</v>
      </c>
      <c r="P56">
        <f t="shared" si="9"/>
        <v>-1.3583890727773777</v>
      </c>
      <c r="Q56">
        <f t="shared" si="6"/>
        <v>106.52165037000496</v>
      </c>
      <c r="R56">
        <f t="shared" si="7"/>
        <v>-35.750650370004962</v>
      </c>
    </row>
    <row r="57" spans="1:18" x14ac:dyDescent="0.25">
      <c r="E57">
        <v>52</v>
      </c>
      <c r="F57" s="1">
        <v>65.445999999999998</v>
      </c>
      <c r="G57">
        <v>72.442999999999998</v>
      </c>
      <c r="H57">
        <f t="shared" si="0"/>
        <v>72.154739985867963</v>
      </c>
      <c r="I57">
        <f t="shared" si="4"/>
        <v>0.28826001413203528</v>
      </c>
      <c r="J57">
        <f t="shared" si="1"/>
        <v>21.501000000000001</v>
      </c>
      <c r="K57">
        <f t="shared" si="10"/>
        <v>51.666000000000004</v>
      </c>
      <c r="L57">
        <f t="shared" si="10"/>
        <v>26.110156636862779</v>
      </c>
      <c r="M57">
        <f t="shared" si="10"/>
        <v>25.555843363137225</v>
      </c>
      <c r="O57">
        <f t="shared" si="5"/>
        <v>26.573219217326436</v>
      </c>
      <c r="P57">
        <f t="shared" si="9"/>
        <v>25.092780782673568</v>
      </c>
      <c r="Q57">
        <f t="shared" si="6"/>
        <v>106.86112091631341</v>
      </c>
      <c r="R57">
        <f t="shared" si="7"/>
        <v>-56.251120916313411</v>
      </c>
    </row>
    <row r="58" spans="1:18" x14ac:dyDescent="0.25">
      <c r="A58" t="s">
        <v>15</v>
      </c>
      <c r="B58">
        <f>B55/B56</f>
        <v>6.945664700944663</v>
      </c>
      <c r="E58">
        <v>53</v>
      </c>
      <c r="F58" s="1">
        <v>72.209999999999994</v>
      </c>
      <c r="G58">
        <v>79.343000000000004</v>
      </c>
      <c r="H58">
        <f t="shared" si="0"/>
        <v>79.241907166950469</v>
      </c>
      <c r="I58">
        <f t="shared" si="4"/>
        <v>0.10109283304953465</v>
      </c>
      <c r="J58">
        <f t="shared" si="1"/>
        <v>21.739000000000001</v>
      </c>
      <c r="K58">
        <f t="shared" si="10"/>
        <v>62.028999999999996</v>
      </c>
      <c r="L58">
        <f t="shared" si="10"/>
        <v>26.359527687882537</v>
      </c>
      <c r="M58">
        <f t="shared" si="10"/>
        <v>35.669472312117463</v>
      </c>
      <c r="O58">
        <f t="shared" si="5"/>
        <v>26.762330813559604</v>
      </c>
      <c r="P58">
        <f t="shared" si="9"/>
        <v>35.266669186440396</v>
      </c>
      <c r="Q58">
        <f t="shared" si="6"/>
        <v>108.36853179456399</v>
      </c>
      <c r="R58">
        <f t="shared" si="7"/>
        <v>1.0324682054360039</v>
      </c>
    </row>
    <row r="59" spans="1:18" x14ac:dyDescent="0.25">
      <c r="E59">
        <v>54</v>
      </c>
      <c r="F59" s="1">
        <v>212.39699999999999</v>
      </c>
      <c r="G59">
        <v>208.66200000000001</v>
      </c>
      <c r="H59">
        <f t="shared" si="0"/>
        <v>226.12669510521397</v>
      </c>
      <c r="I59">
        <f t="shared" si="4"/>
        <v>-17.464695105213963</v>
      </c>
      <c r="J59">
        <f t="shared" si="1"/>
        <v>21.751000000000001</v>
      </c>
      <c r="K59">
        <f t="shared" si="10"/>
        <v>13.152000000000001</v>
      </c>
      <c r="L59">
        <f t="shared" si="10"/>
        <v>26.372101018186054</v>
      </c>
      <c r="M59">
        <f t="shared" si="10"/>
        <v>-13.220101018186053</v>
      </c>
      <c r="O59">
        <f t="shared" si="5"/>
        <v>26.77186585202514</v>
      </c>
      <c r="P59">
        <f t="shared" si="9"/>
        <v>-13.619865852025139</v>
      </c>
      <c r="Q59">
        <f t="shared" si="6"/>
        <v>109.07879308639386</v>
      </c>
      <c r="R59">
        <f t="shared" si="7"/>
        <v>-31.065793086393853</v>
      </c>
    </row>
    <row r="60" spans="1:18" x14ac:dyDescent="0.25">
      <c r="B60" t="s">
        <v>16</v>
      </c>
      <c r="E60">
        <v>55</v>
      </c>
      <c r="F60" s="1">
        <v>74.155000000000001</v>
      </c>
      <c r="G60">
        <v>90.921999999999997</v>
      </c>
      <c r="H60">
        <f t="shared" si="0"/>
        <v>81.279834453645549</v>
      </c>
      <c r="I60">
        <f t="shared" si="4"/>
        <v>9.6421655463544482</v>
      </c>
      <c r="J60">
        <f t="shared" si="1"/>
        <v>22.737000000000002</v>
      </c>
      <c r="K60">
        <f t="shared" si="10"/>
        <v>2.3710000000000004</v>
      </c>
      <c r="L60">
        <f t="shared" si="10"/>
        <v>27.405209658125049</v>
      </c>
      <c r="M60">
        <f t="shared" si="10"/>
        <v>-25.03420965812505</v>
      </c>
      <c r="O60">
        <f t="shared" si="5"/>
        <v>27.555328179276835</v>
      </c>
      <c r="P60">
        <f t="shared" si="9"/>
        <v>-25.184328179276832</v>
      </c>
      <c r="Q60">
        <f t="shared" si="6"/>
        <v>109.40613968461986</v>
      </c>
      <c r="R60">
        <f t="shared" si="7"/>
        <v>-32.821139684619865</v>
      </c>
    </row>
    <row r="61" spans="1:18" x14ac:dyDescent="0.25">
      <c r="B61">
        <f>FDIST(B58,148,148)</f>
        <v>1.8143268634120484E-28</v>
      </c>
      <c r="E61">
        <v>56</v>
      </c>
      <c r="F61" s="1">
        <v>76.915999999999997</v>
      </c>
      <c r="G61">
        <v>59.647999999999996</v>
      </c>
      <c r="H61">
        <f t="shared" si="0"/>
        <v>84.172748200979797</v>
      </c>
      <c r="I61">
        <f t="shared" si="4"/>
        <v>-24.524748200979801</v>
      </c>
      <c r="J61">
        <f t="shared" si="1"/>
        <v>23.06</v>
      </c>
      <c r="K61">
        <f t="shared" si="10"/>
        <v>27.100999999999999</v>
      </c>
      <c r="L61">
        <f t="shared" si="10"/>
        <v>27.743641798794719</v>
      </c>
      <c r="M61">
        <f t="shared" si="10"/>
        <v>-0.64264179879472039</v>
      </c>
      <c r="O61">
        <f t="shared" si="5"/>
        <v>27.811979631307562</v>
      </c>
      <c r="P61">
        <f t="shared" si="9"/>
        <v>-0.7109796313075627</v>
      </c>
      <c r="Q61">
        <f t="shared" si="6"/>
        <v>111.87336311939728</v>
      </c>
      <c r="R61">
        <f t="shared" si="7"/>
        <v>-16.759363119397278</v>
      </c>
    </row>
    <row r="62" spans="1:18" x14ac:dyDescent="0.25">
      <c r="E62">
        <v>57</v>
      </c>
      <c r="F62" s="1">
        <v>0.55900000000000005</v>
      </c>
      <c r="G62">
        <v>9.8170000000000002</v>
      </c>
      <c r="H62">
        <f t="shared" si="0"/>
        <v>4.1675997021747238</v>
      </c>
      <c r="I62">
        <f t="shared" si="4"/>
        <v>5.6494002978252764</v>
      </c>
      <c r="J62">
        <f t="shared" si="1"/>
        <v>23.097999999999999</v>
      </c>
      <c r="K62">
        <f t="shared" si="10"/>
        <v>26.307000000000002</v>
      </c>
      <c r="L62">
        <f t="shared" si="10"/>
        <v>27.783457344755856</v>
      </c>
      <c r="M62">
        <f t="shared" si="10"/>
        <v>-1.476457344755854</v>
      </c>
      <c r="O62">
        <f t="shared" si="5"/>
        <v>27.842173919781764</v>
      </c>
      <c r="P62">
        <f t="shared" si="9"/>
        <v>-1.5351739197817622</v>
      </c>
      <c r="Q62">
        <f t="shared" si="6"/>
        <v>112.14716228025915</v>
      </c>
      <c r="R62">
        <f t="shared" si="7"/>
        <v>0.53483771974084959</v>
      </c>
    </row>
    <row r="63" spans="1:18" x14ac:dyDescent="0.25">
      <c r="B63" s="6" t="s">
        <v>17</v>
      </c>
      <c r="C63" s="6"/>
      <c r="E63">
        <v>58</v>
      </c>
      <c r="F63" s="1">
        <v>1.198</v>
      </c>
      <c r="G63">
        <v>-2.6539999999999999</v>
      </c>
      <c r="H63">
        <f t="shared" si="0"/>
        <v>4.8371295408370134</v>
      </c>
      <c r="I63">
        <f t="shared" si="4"/>
        <v>-7.4911295408370133</v>
      </c>
      <c r="J63">
        <f t="shared" si="1"/>
        <v>23.164999999999999</v>
      </c>
      <c r="K63">
        <f t="shared" si="10"/>
        <v>31.844000000000001</v>
      </c>
      <c r="L63">
        <f t="shared" si="10"/>
        <v>27.853658438950493</v>
      </c>
      <c r="M63">
        <f t="shared" si="10"/>
        <v>3.9903415610495081</v>
      </c>
      <c r="O63">
        <f t="shared" si="5"/>
        <v>27.895411217881016</v>
      </c>
      <c r="P63">
        <f t="shared" si="9"/>
        <v>3.9485887821189856</v>
      </c>
      <c r="Q63">
        <f t="shared" si="6"/>
        <v>112.19060642755457</v>
      </c>
      <c r="R63">
        <f t="shared" si="7"/>
        <v>-31.224606427554562</v>
      </c>
    </row>
    <row r="64" spans="1:18" ht="12.75" customHeight="1" x14ac:dyDescent="0.25">
      <c r="B64" s="5" t="s">
        <v>21</v>
      </c>
      <c r="C64" s="5"/>
      <c r="E64">
        <v>59</v>
      </c>
      <c r="F64" s="1">
        <v>42.667999999999999</v>
      </c>
      <c r="G64">
        <v>33.672000000000004</v>
      </c>
      <c r="H64">
        <f t="shared" si="0"/>
        <v>48.288463514741778</v>
      </c>
      <c r="I64">
        <f t="shared" si="4"/>
        <v>-14.616463514741774</v>
      </c>
      <c r="J64">
        <f t="shared" si="1"/>
        <v>23.679000000000002</v>
      </c>
      <c r="K64">
        <f t="shared" si="10"/>
        <v>38.286999999999999</v>
      </c>
      <c r="L64">
        <f t="shared" si="10"/>
        <v>28.392216086951148</v>
      </c>
      <c r="M64">
        <f t="shared" si="10"/>
        <v>9.8947839130488511</v>
      </c>
      <c r="O64">
        <f t="shared" si="5"/>
        <v>28.303828698821558</v>
      </c>
      <c r="P64">
        <f t="shared" si="9"/>
        <v>9.9831713011784409</v>
      </c>
      <c r="Q64">
        <f t="shared" si="6"/>
        <v>112.8715681781852</v>
      </c>
      <c r="R64">
        <f t="shared" si="7"/>
        <v>67.612431821814809</v>
      </c>
    </row>
    <row r="65" spans="2:18" x14ac:dyDescent="0.25">
      <c r="B65" s="5"/>
      <c r="C65" s="5"/>
      <c r="E65">
        <v>60</v>
      </c>
      <c r="F65" s="1">
        <v>70.355000000000004</v>
      </c>
      <c r="G65">
        <v>62.367999999999995</v>
      </c>
      <c r="H65">
        <f t="shared" si="0"/>
        <v>77.298279857531782</v>
      </c>
      <c r="I65">
        <f t="shared" si="4"/>
        <v>-14.930279857531787</v>
      </c>
      <c r="J65">
        <f t="shared" si="1"/>
        <v>23.957000000000001</v>
      </c>
      <c r="K65">
        <f t="shared" si="10"/>
        <v>-8.9730000000000008</v>
      </c>
      <c r="L65">
        <f t="shared" si="10"/>
        <v>28.683498238982629</v>
      </c>
      <c r="M65">
        <f t="shared" si="10"/>
        <v>-37.656498238982628</v>
      </c>
      <c r="O65">
        <f t="shared" si="5"/>
        <v>28.524723756606516</v>
      </c>
      <c r="P65">
        <f t="shared" si="9"/>
        <v>-37.497723756606518</v>
      </c>
      <c r="Q65">
        <f t="shared" si="6"/>
        <v>113.06757200551804</v>
      </c>
      <c r="R65">
        <f t="shared" si="7"/>
        <v>24.864427994481971</v>
      </c>
    </row>
    <row r="66" spans="2:18" x14ac:dyDescent="0.25">
      <c r="B66" s="5"/>
      <c r="C66" s="5"/>
      <c r="E66">
        <v>61</v>
      </c>
      <c r="F66" s="1">
        <v>57.304000000000002</v>
      </c>
      <c r="G66">
        <v>23.045999999999999</v>
      </c>
      <c r="H66">
        <f t="shared" si="0"/>
        <v>63.623735374931563</v>
      </c>
      <c r="I66">
        <f t="shared" si="4"/>
        <v>-40.577735374931564</v>
      </c>
      <c r="J66">
        <f t="shared" si="1"/>
        <v>24.664000000000001</v>
      </c>
      <c r="K66">
        <f t="shared" ref="K66:M85" si="11">VLOOKUP($J66,$F$6:$I$305,K$3,FALSE)</f>
        <v>8.6129999999999995</v>
      </c>
      <c r="L66">
        <f t="shared" si="11"/>
        <v>29.424276949364849</v>
      </c>
      <c r="M66">
        <f t="shared" si="11"/>
        <v>-20.811276949364849</v>
      </c>
      <c r="O66">
        <f t="shared" si="5"/>
        <v>29.086496439534457</v>
      </c>
      <c r="P66">
        <f t="shared" si="9"/>
        <v>-20.473496439534458</v>
      </c>
      <c r="Q66">
        <f t="shared" si="6"/>
        <v>113.24741056874097</v>
      </c>
      <c r="R66">
        <f t="shared" si="7"/>
        <v>-23.881410568740975</v>
      </c>
    </row>
    <row r="67" spans="2:18" x14ac:dyDescent="0.25">
      <c r="B67" s="5"/>
      <c r="C67" s="5"/>
      <c r="E67">
        <v>62</v>
      </c>
      <c r="F67" s="1">
        <v>8.32</v>
      </c>
      <c r="G67">
        <v>13.297000000000001</v>
      </c>
      <c r="H67">
        <f t="shared" si="0"/>
        <v>12.299401075974457</v>
      </c>
      <c r="I67">
        <f t="shared" si="4"/>
        <v>0.99759892402554406</v>
      </c>
      <c r="J67">
        <f t="shared" si="1"/>
        <v>24.914999999999999</v>
      </c>
      <c r="K67">
        <f t="shared" si="11"/>
        <v>30.247</v>
      </c>
      <c r="L67">
        <f t="shared" si="11"/>
        <v>29.687269108213414</v>
      </c>
      <c r="M67">
        <f t="shared" si="11"/>
        <v>0.55973089178658597</v>
      </c>
      <c r="O67">
        <f t="shared" si="5"/>
        <v>29.285937660771953</v>
      </c>
      <c r="P67">
        <f t="shared" si="9"/>
        <v>0.96106233922804662</v>
      </c>
      <c r="Q67">
        <f t="shared" si="6"/>
        <v>113.56061256087078</v>
      </c>
      <c r="R67">
        <f t="shared" si="7"/>
        <v>7.227387439129231</v>
      </c>
    </row>
    <row r="68" spans="2:18" x14ac:dyDescent="0.25">
      <c r="B68" s="5"/>
      <c r="C68" s="5"/>
      <c r="E68">
        <v>63</v>
      </c>
      <c r="F68" s="1">
        <v>84.171000000000006</v>
      </c>
      <c r="G68">
        <v>107.48400000000001</v>
      </c>
      <c r="H68">
        <f t="shared" si="0"/>
        <v>91.774374146981231</v>
      </c>
      <c r="I68">
        <f t="shared" si="4"/>
        <v>15.709625853018778</v>
      </c>
      <c r="J68">
        <f t="shared" si="1"/>
        <v>25.081</v>
      </c>
      <c r="K68">
        <f t="shared" si="11"/>
        <v>74.385999999999996</v>
      </c>
      <c r="L68">
        <f t="shared" si="11"/>
        <v>29.861200177412069</v>
      </c>
      <c r="M68">
        <f t="shared" si="11"/>
        <v>44.524799822587923</v>
      </c>
      <c r="O68">
        <f t="shared" si="5"/>
        <v>29.417839026211897</v>
      </c>
      <c r="P68">
        <f t="shared" si="9"/>
        <v>44.968160973788102</v>
      </c>
      <c r="Q68">
        <f t="shared" si="6"/>
        <v>114.04860147118917</v>
      </c>
      <c r="R68">
        <f t="shared" si="7"/>
        <v>68.451398528810827</v>
      </c>
    </row>
    <row r="69" spans="2:18" x14ac:dyDescent="0.25">
      <c r="B69" s="5"/>
      <c r="C69" s="5"/>
      <c r="E69">
        <v>64</v>
      </c>
      <c r="F69" s="1">
        <v>110.026</v>
      </c>
      <c r="G69">
        <v>89.427000000000007</v>
      </c>
      <c r="H69">
        <f t="shared" si="0"/>
        <v>118.86466206343427</v>
      </c>
      <c r="I69">
        <f t="shared" si="4"/>
        <v>-29.43766206343426</v>
      </c>
      <c r="J69">
        <f t="shared" si="1"/>
        <v>25.411000000000001</v>
      </c>
      <c r="K69">
        <f t="shared" si="11"/>
        <v>35.54</v>
      </c>
      <c r="L69">
        <f t="shared" si="11"/>
        <v>30.206966760758792</v>
      </c>
      <c r="M69">
        <f t="shared" si="11"/>
        <v>5.3330332392412068</v>
      </c>
      <c r="O69">
        <f t="shared" si="5"/>
        <v>29.680052584014188</v>
      </c>
      <c r="P69">
        <f t="shared" si="9"/>
        <v>5.8599474159858111</v>
      </c>
      <c r="Q69">
        <f t="shared" si="6"/>
        <v>114.09103528947773</v>
      </c>
      <c r="R69">
        <f t="shared" si="7"/>
        <v>-9.028035289477728</v>
      </c>
    </row>
    <row r="70" spans="2:18" x14ac:dyDescent="0.25">
      <c r="B70" s="5"/>
      <c r="C70" s="5"/>
      <c r="E70">
        <v>65</v>
      </c>
      <c r="F70" s="1">
        <v>21.739000000000001</v>
      </c>
      <c r="G70">
        <v>62.028999999999996</v>
      </c>
      <c r="H70">
        <f t="shared" ref="H70:H133" si="12">C$9+B$9*F70</f>
        <v>26.359527687882537</v>
      </c>
      <c r="I70">
        <f t="shared" si="4"/>
        <v>35.669472312117463</v>
      </c>
      <c r="J70">
        <f t="shared" ref="J70:J133" si="13">SMALL(x,E70)</f>
        <v>26.292000000000002</v>
      </c>
      <c r="K70">
        <f t="shared" si="11"/>
        <v>17.475000000000001</v>
      </c>
      <c r="L70">
        <f t="shared" si="11"/>
        <v>31.130058760542013</v>
      </c>
      <c r="M70">
        <f t="shared" si="11"/>
        <v>-13.655058760542012</v>
      </c>
      <c r="O70">
        <f t="shared" si="5"/>
        <v>30.380083324692425</v>
      </c>
      <c r="P70">
        <f t="shared" ref="P70:P101" si="14">K70-C$22-B$22*J70</f>
        <v>-12.905083324692423</v>
      </c>
      <c r="Q70">
        <f t="shared" si="6"/>
        <v>114.50830116931519</v>
      </c>
      <c r="R70">
        <f t="shared" si="7"/>
        <v>-47.051301169315181</v>
      </c>
    </row>
    <row r="71" spans="2:18" x14ac:dyDescent="0.25">
      <c r="B71" s="5"/>
      <c r="C71" s="5"/>
      <c r="E71">
        <v>66</v>
      </c>
      <c r="F71" s="1">
        <v>65.144000000000005</v>
      </c>
      <c r="G71">
        <v>50.389000000000003</v>
      </c>
      <c r="H71">
        <f t="shared" si="12"/>
        <v>71.838311173229457</v>
      </c>
      <c r="I71">
        <f t="shared" ref="I71:I134" si="15">G71-H71</f>
        <v>-21.449311173229454</v>
      </c>
      <c r="J71">
        <f t="shared" si="13"/>
        <v>26.701000000000001</v>
      </c>
      <c r="K71">
        <f t="shared" si="11"/>
        <v>12.401</v>
      </c>
      <c r="L71">
        <f t="shared" si="11"/>
        <v>31.558599768386888</v>
      </c>
      <c r="M71">
        <f t="shared" si="11"/>
        <v>-19.157599768386888</v>
      </c>
      <c r="O71">
        <f t="shared" ref="O71:O134" si="16">C$22+B$22*J71</f>
        <v>30.705069219059506</v>
      </c>
      <c r="P71">
        <f t="shared" si="14"/>
        <v>-18.304069219059507</v>
      </c>
      <c r="Q71">
        <f t="shared" ref="Q71:Q134" si="17">C$35+B$35*J221</f>
        <v>115.0498375169977</v>
      </c>
      <c r="R71">
        <f t="shared" ref="R71:R134" si="18">K221-C$35-B$35*J221</f>
        <v>-2.2038375169976945</v>
      </c>
    </row>
    <row r="72" spans="2:18" x14ac:dyDescent="0.25">
      <c r="B72" s="5"/>
      <c r="C72" s="5"/>
      <c r="E72">
        <v>67</v>
      </c>
      <c r="F72" s="1">
        <v>196.74600000000001</v>
      </c>
      <c r="G72">
        <v>254.09699999999998</v>
      </c>
      <c r="H72">
        <f t="shared" si="12"/>
        <v>209.72792905685174</v>
      </c>
      <c r="I72">
        <f t="shared" si="15"/>
        <v>44.369070943148245</v>
      </c>
      <c r="J72">
        <f t="shared" si="13"/>
        <v>27.058</v>
      </c>
      <c r="K72">
        <f t="shared" si="11"/>
        <v>56.018000000000001</v>
      </c>
      <c r="L72">
        <f t="shared" si="11"/>
        <v>31.932656344916523</v>
      </c>
      <c r="M72">
        <f t="shared" si="11"/>
        <v>24.085343655083477</v>
      </c>
      <c r="O72">
        <f t="shared" si="16"/>
        <v>30.988736613409259</v>
      </c>
      <c r="P72">
        <f t="shared" si="14"/>
        <v>25.029263386590742</v>
      </c>
      <c r="Q72">
        <f t="shared" si="17"/>
        <v>116.71485972032005</v>
      </c>
      <c r="R72">
        <f t="shared" si="18"/>
        <v>28.020140279679964</v>
      </c>
    </row>
    <row r="73" spans="2:18" x14ac:dyDescent="0.25">
      <c r="B73" s="5"/>
      <c r="C73" s="5"/>
      <c r="E73">
        <v>68</v>
      </c>
      <c r="F73" s="1">
        <v>139.74799999999999</v>
      </c>
      <c r="G73">
        <v>194.57900000000001</v>
      </c>
      <c r="H73">
        <f t="shared" si="12"/>
        <v>150.00670567019569</v>
      </c>
      <c r="I73">
        <f t="shared" si="15"/>
        <v>44.572294329804322</v>
      </c>
      <c r="J73">
        <f t="shared" si="13"/>
        <v>27.097999999999999</v>
      </c>
      <c r="K73">
        <f t="shared" si="11"/>
        <v>39.143000000000001</v>
      </c>
      <c r="L73">
        <f t="shared" si="11"/>
        <v>31.974567445928248</v>
      </c>
      <c r="M73">
        <f t="shared" si="11"/>
        <v>7.1684325540717531</v>
      </c>
      <c r="O73">
        <f t="shared" si="16"/>
        <v>31.020520074961052</v>
      </c>
      <c r="P73">
        <f t="shared" si="14"/>
        <v>8.1224799250389488</v>
      </c>
      <c r="Q73">
        <f t="shared" si="17"/>
        <v>117.29074725423617</v>
      </c>
      <c r="R73">
        <f t="shared" si="18"/>
        <v>36.829252745763839</v>
      </c>
    </row>
    <row r="74" spans="2:18" x14ac:dyDescent="0.25">
      <c r="B74" s="5"/>
      <c r="C74" s="5"/>
      <c r="E74">
        <v>69</v>
      </c>
      <c r="F74" s="1">
        <v>65.204000000000008</v>
      </c>
      <c r="G74">
        <v>103.07</v>
      </c>
      <c r="H74">
        <f t="shared" si="12"/>
        <v>71.901177824747037</v>
      </c>
      <c r="I74">
        <f t="shared" si="15"/>
        <v>31.168822175252956</v>
      </c>
      <c r="J74">
        <f t="shared" si="13"/>
        <v>27.408999999999999</v>
      </c>
      <c r="K74">
        <f t="shared" si="11"/>
        <v>48.204999999999998</v>
      </c>
      <c r="L74">
        <f t="shared" si="11"/>
        <v>32.300426256294401</v>
      </c>
      <c r="M74">
        <f t="shared" si="11"/>
        <v>15.904573743705598</v>
      </c>
      <c r="O74">
        <f t="shared" si="16"/>
        <v>31.267636488526239</v>
      </c>
      <c r="P74">
        <f t="shared" si="14"/>
        <v>16.937363511473759</v>
      </c>
      <c r="Q74">
        <f t="shared" si="17"/>
        <v>117.50089568766519</v>
      </c>
      <c r="R74">
        <f t="shared" si="18"/>
        <v>-38.794895687665189</v>
      </c>
    </row>
    <row r="75" spans="2:18" x14ac:dyDescent="0.25">
      <c r="B75" s="5"/>
      <c r="C75" s="5"/>
      <c r="E75">
        <v>70</v>
      </c>
      <c r="F75" s="1">
        <v>240.14500000000001</v>
      </c>
      <c r="G75">
        <v>210.91200000000001</v>
      </c>
      <c r="H75">
        <f t="shared" si="12"/>
        <v>255.20042587704688</v>
      </c>
      <c r="I75">
        <f t="shared" si="15"/>
        <v>-44.288425877046876</v>
      </c>
      <c r="J75">
        <f t="shared" si="13"/>
        <v>27.774999999999999</v>
      </c>
      <c r="K75">
        <f t="shared" si="11"/>
        <v>19.342000000000002</v>
      </c>
      <c r="L75">
        <f t="shared" si="11"/>
        <v>32.683912830551677</v>
      </c>
      <c r="M75">
        <f t="shared" si="11"/>
        <v>-13.341912830551674</v>
      </c>
      <c r="O75">
        <f t="shared" si="16"/>
        <v>31.558455161725146</v>
      </c>
      <c r="P75">
        <f t="shared" si="14"/>
        <v>-12.216455161725143</v>
      </c>
      <c r="Q75">
        <f t="shared" si="17"/>
        <v>117.60596990437972</v>
      </c>
      <c r="R75">
        <f t="shared" si="18"/>
        <v>39.898030095620271</v>
      </c>
    </row>
    <row r="76" spans="2:18" x14ac:dyDescent="0.25">
      <c r="B76" s="5"/>
      <c r="C76" s="5"/>
      <c r="E76">
        <v>71</v>
      </c>
      <c r="F76" s="1">
        <v>50.561999999999998</v>
      </c>
      <c r="G76">
        <v>62.134</v>
      </c>
      <c r="H76">
        <f t="shared" si="12"/>
        <v>56.559619299405497</v>
      </c>
      <c r="I76">
        <f t="shared" si="15"/>
        <v>5.574380700594503</v>
      </c>
      <c r="J76">
        <f t="shared" si="13"/>
        <v>27.814</v>
      </c>
      <c r="K76">
        <f t="shared" si="11"/>
        <v>28.651000000000003</v>
      </c>
      <c r="L76">
        <f t="shared" si="11"/>
        <v>32.724776154038111</v>
      </c>
      <c r="M76">
        <f t="shared" si="11"/>
        <v>-4.0737761540381072</v>
      </c>
      <c r="O76">
        <f t="shared" si="16"/>
        <v>31.589444036738143</v>
      </c>
      <c r="P76">
        <f t="shared" si="14"/>
        <v>-2.9384440367381401</v>
      </c>
      <c r="Q76">
        <f t="shared" si="17"/>
        <v>119.20228973523488</v>
      </c>
      <c r="R76">
        <f t="shared" si="18"/>
        <v>-3.9192897352348837</v>
      </c>
    </row>
    <row r="77" spans="2:18" x14ac:dyDescent="0.25">
      <c r="B77" s="5"/>
      <c r="C77" s="5"/>
      <c r="E77">
        <v>72</v>
      </c>
      <c r="F77" s="1">
        <v>226.155</v>
      </c>
      <c r="G77">
        <v>319.69299999999998</v>
      </c>
      <c r="H77">
        <f t="shared" si="12"/>
        <v>240.54201829819641</v>
      </c>
      <c r="I77">
        <f t="shared" si="15"/>
        <v>79.150981701803573</v>
      </c>
      <c r="J77">
        <f t="shared" si="13"/>
        <v>27.859000000000002</v>
      </c>
      <c r="K77">
        <f t="shared" si="11"/>
        <v>23.383000000000003</v>
      </c>
      <c r="L77">
        <f t="shared" si="11"/>
        <v>32.771926142676293</v>
      </c>
      <c r="M77">
        <f t="shared" si="11"/>
        <v>-9.38892614267629</v>
      </c>
      <c r="O77">
        <f t="shared" si="16"/>
        <v>31.625200430983913</v>
      </c>
      <c r="P77">
        <f t="shared" si="14"/>
        <v>-8.2422004309839103</v>
      </c>
      <c r="Q77">
        <f t="shared" si="17"/>
        <v>119.24977519855778</v>
      </c>
      <c r="R77">
        <f t="shared" si="18"/>
        <v>-36.63477519855779</v>
      </c>
    </row>
    <row r="78" spans="2:18" x14ac:dyDescent="0.25">
      <c r="B78" s="5"/>
      <c r="C78" s="5"/>
      <c r="E78">
        <v>73</v>
      </c>
      <c r="F78" s="1">
        <v>18.466000000000001</v>
      </c>
      <c r="G78">
        <v>0.35899999999999999</v>
      </c>
      <c r="H78">
        <f t="shared" si="12"/>
        <v>22.930151847598228</v>
      </c>
      <c r="I78">
        <f t="shared" si="15"/>
        <v>-22.57115184759823</v>
      </c>
      <c r="J78">
        <f t="shared" si="13"/>
        <v>29.600999999999999</v>
      </c>
      <c r="K78">
        <f t="shared" si="11"/>
        <v>28.442999999999998</v>
      </c>
      <c r="L78">
        <f t="shared" si="11"/>
        <v>34.597154591736867</v>
      </c>
      <c r="M78">
        <f t="shared" si="11"/>
        <v>-6.1541545917368694</v>
      </c>
      <c r="O78">
        <f t="shared" si="16"/>
        <v>33.009370181564492</v>
      </c>
      <c r="P78">
        <f t="shared" si="14"/>
        <v>-4.5663701815644906</v>
      </c>
      <c r="Q78">
        <f t="shared" si="17"/>
        <v>119.99034636059378</v>
      </c>
      <c r="R78">
        <f t="shared" si="18"/>
        <v>-0.65734636059377749</v>
      </c>
    </row>
    <row r="79" spans="2:18" x14ac:dyDescent="0.25">
      <c r="E79">
        <v>74</v>
      </c>
      <c r="F79" s="1">
        <v>10.037000000000001</v>
      </c>
      <c r="G79">
        <v>23.971000000000004</v>
      </c>
      <c r="H79">
        <f t="shared" si="12"/>
        <v>14.098435086902706</v>
      </c>
      <c r="I79">
        <f t="shared" si="15"/>
        <v>9.8725649130972979</v>
      </c>
      <c r="J79">
        <f t="shared" si="13"/>
        <v>29.841000000000001</v>
      </c>
      <c r="K79">
        <f t="shared" si="11"/>
        <v>27.432000000000002</v>
      </c>
      <c r="L79">
        <f t="shared" si="11"/>
        <v>34.848621197807219</v>
      </c>
      <c r="M79">
        <f t="shared" si="11"/>
        <v>-7.416621197807217</v>
      </c>
      <c r="O79">
        <f t="shared" si="16"/>
        <v>33.200070950875244</v>
      </c>
      <c r="P79">
        <f t="shared" si="14"/>
        <v>-5.768070950875245</v>
      </c>
      <c r="Q79">
        <f t="shared" si="17"/>
        <v>120.22373236118084</v>
      </c>
      <c r="R79">
        <f t="shared" si="18"/>
        <v>-56.570732361180831</v>
      </c>
    </row>
    <row r="80" spans="2:18" x14ac:dyDescent="0.25">
      <c r="E80">
        <v>75</v>
      </c>
      <c r="F80" s="1">
        <v>43.372999999999998</v>
      </c>
      <c r="G80">
        <v>52.867000000000004</v>
      </c>
      <c r="H80">
        <f t="shared" si="12"/>
        <v>49.027146670073414</v>
      </c>
      <c r="I80">
        <f t="shared" si="15"/>
        <v>3.8398533299265907</v>
      </c>
      <c r="J80">
        <f t="shared" si="13"/>
        <v>29.885999999999999</v>
      </c>
      <c r="K80">
        <f t="shared" si="11"/>
        <v>42.547000000000004</v>
      </c>
      <c r="L80">
        <f t="shared" si="11"/>
        <v>34.895771186445401</v>
      </c>
      <c r="M80">
        <f t="shared" si="11"/>
        <v>7.6512288135546029</v>
      </c>
      <c r="O80">
        <f t="shared" si="16"/>
        <v>33.23582734512101</v>
      </c>
      <c r="P80">
        <f t="shared" si="14"/>
        <v>9.311172654878991</v>
      </c>
      <c r="Q80">
        <f t="shared" si="17"/>
        <v>120.66928745321066</v>
      </c>
      <c r="R80">
        <f t="shared" si="18"/>
        <v>37.030712546789331</v>
      </c>
    </row>
    <row r="81" spans="5:18" x14ac:dyDescent="0.25">
      <c r="E81">
        <v>76</v>
      </c>
      <c r="F81" s="1">
        <v>157.708</v>
      </c>
      <c r="G81">
        <v>129.667</v>
      </c>
      <c r="H81">
        <f t="shared" si="12"/>
        <v>168.82479002445979</v>
      </c>
      <c r="I81">
        <f t="shared" si="15"/>
        <v>-39.157790024459786</v>
      </c>
      <c r="J81">
        <f t="shared" si="13"/>
        <v>30.367000000000001</v>
      </c>
      <c r="K81">
        <f t="shared" si="11"/>
        <v>49.276000000000003</v>
      </c>
      <c r="L81">
        <f t="shared" si="11"/>
        <v>35.399752176111384</v>
      </c>
      <c r="M81">
        <f t="shared" si="11"/>
        <v>13.876247823888619</v>
      </c>
      <c r="O81">
        <f t="shared" si="16"/>
        <v>33.618023470281322</v>
      </c>
      <c r="P81">
        <f t="shared" si="14"/>
        <v>15.657976529718681</v>
      </c>
      <c r="Q81">
        <f t="shared" si="17"/>
        <v>121.21688577493438</v>
      </c>
      <c r="R81">
        <f t="shared" si="18"/>
        <v>-14.14688577493439</v>
      </c>
    </row>
    <row r="82" spans="5:18" x14ac:dyDescent="0.25">
      <c r="E82">
        <v>77</v>
      </c>
      <c r="F82" s="1">
        <v>42.951999999999998</v>
      </c>
      <c r="G82">
        <v>65.591999999999999</v>
      </c>
      <c r="H82">
        <f t="shared" si="12"/>
        <v>48.586032331925018</v>
      </c>
      <c r="I82">
        <f t="shared" si="15"/>
        <v>17.00596766807498</v>
      </c>
      <c r="J82">
        <f t="shared" si="13"/>
        <v>30.666</v>
      </c>
      <c r="K82">
        <f t="shared" si="11"/>
        <v>47.884</v>
      </c>
      <c r="L82">
        <f t="shared" si="11"/>
        <v>35.713037656174023</v>
      </c>
      <c r="M82">
        <f t="shared" si="11"/>
        <v>12.170962343825977</v>
      </c>
      <c r="O82">
        <f t="shared" si="16"/>
        <v>33.855604845380974</v>
      </c>
      <c r="P82">
        <f t="shared" si="14"/>
        <v>14.028395154619027</v>
      </c>
      <c r="Q82">
        <f t="shared" si="17"/>
        <v>121.40884828623976</v>
      </c>
      <c r="R82">
        <f t="shared" si="18"/>
        <v>-31.981848286239753</v>
      </c>
    </row>
    <row r="83" spans="5:18" x14ac:dyDescent="0.25">
      <c r="E83">
        <v>78</v>
      </c>
      <c r="F83" s="1">
        <v>67.194999999999993</v>
      </c>
      <c r="G83">
        <v>98.132000000000005</v>
      </c>
      <c r="H83">
        <f t="shared" si="12"/>
        <v>73.987302877605586</v>
      </c>
      <c r="I83">
        <f t="shared" si="15"/>
        <v>24.144697122394419</v>
      </c>
      <c r="J83">
        <f t="shared" si="13"/>
        <v>30.731000000000002</v>
      </c>
      <c r="K83">
        <f t="shared" si="11"/>
        <v>53.145000000000003</v>
      </c>
      <c r="L83">
        <f t="shared" si="11"/>
        <v>35.781143195318073</v>
      </c>
      <c r="M83">
        <f t="shared" si="11"/>
        <v>17.36385680468193</v>
      </c>
      <c r="O83">
        <f t="shared" si="16"/>
        <v>33.907252970402638</v>
      </c>
      <c r="P83">
        <f t="shared" si="14"/>
        <v>19.237747029597365</v>
      </c>
      <c r="Q83">
        <f t="shared" si="17"/>
        <v>121.73720521347262</v>
      </c>
      <c r="R83">
        <f t="shared" si="18"/>
        <v>83.452794786527377</v>
      </c>
    </row>
    <row r="84" spans="5:18" x14ac:dyDescent="0.25">
      <c r="E84">
        <v>79</v>
      </c>
      <c r="F84" s="1">
        <v>71.064999999999998</v>
      </c>
      <c r="G84">
        <v>91.960999999999999</v>
      </c>
      <c r="H84">
        <f t="shared" si="12"/>
        <v>78.042201900489886</v>
      </c>
      <c r="I84">
        <f t="shared" si="15"/>
        <v>13.918798099510113</v>
      </c>
      <c r="J84">
        <f t="shared" si="13"/>
        <v>32.021000000000001</v>
      </c>
      <c r="K84">
        <f t="shared" si="11"/>
        <v>40.844999999999999</v>
      </c>
      <c r="L84">
        <f t="shared" si="11"/>
        <v>37.132776202946168</v>
      </c>
      <c r="M84">
        <f t="shared" si="11"/>
        <v>3.7122237970538308</v>
      </c>
      <c r="O84">
        <f t="shared" si="16"/>
        <v>34.932269605447956</v>
      </c>
      <c r="P84">
        <f t="shared" si="14"/>
        <v>5.9127303945520389</v>
      </c>
      <c r="Q84">
        <f t="shared" si="17"/>
        <v>122.29086550923759</v>
      </c>
      <c r="R84">
        <f t="shared" si="18"/>
        <v>46.017134490762402</v>
      </c>
    </row>
    <row r="85" spans="5:18" x14ac:dyDescent="0.25">
      <c r="E85">
        <v>80</v>
      </c>
      <c r="F85" s="1">
        <v>37.453000000000003</v>
      </c>
      <c r="G85">
        <v>13.295999999999999</v>
      </c>
      <c r="H85">
        <f t="shared" si="12"/>
        <v>42.824303720338278</v>
      </c>
      <c r="I85">
        <f t="shared" si="15"/>
        <v>-29.528303720338279</v>
      </c>
      <c r="J85">
        <f t="shared" si="13"/>
        <v>32.416000000000004</v>
      </c>
      <c r="K85">
        <f t="shared" si="11"/>
        <v>57.085000000000001</v>
      </c>
      <c r="L85">
        <f t="shared" si="11"/>
        <v>37.546648325436948</v>
      </c>
      <c r="M85">
        <f t="shared" si="11"/>
        <v>19.538351674563053</v>
      </c>
      <c r="O85">
        <f t="shared" si="16"/>
        <v>35.246131288271911</v>
      </c>
      <c r="P85">
        <f t="shared" si="14"/>
        <v>21.838868711728086</v>
      </c>
      <c r="Q85">
        <f t="shared" si="17"/>
        <v>124.42063905572032</v>
      </c>
      <c r="R85">
        <f t="shared" si="18"/>
        <v>43.791360944279702</v>
      </c>
    </row>
    <row r="86" spans="5:18" x14ac:dyDescent="0.25">
      <c r="E86">
        <v>81</v>
      </c>
      <c r="F86" s="1">
        <v>89.787999999999997</v>
      </c>
      <c r="G86">
        <v>95.698999999999998</v>
      </c>
      <c r="H86">
        <f t="shared" si="12"/>
        <v>97.659740506552552</v>
      </c>
      <c r="I86">
        <f t="shared" si="15"/>
        <v>-1.9607405065525541</v>
      </c>
      <c r="J86">
        <f t="shared" si="13"/>
        <v>32.420999999999999</v>
      </c>
      <c r="K86">
        <f t="shared" ref="K86:M105" si="19">VLOOKUP($J86,$F$6:$I$305,K$3,FALSE)</f>
        <v>25.2</v>
      </c>
      <c r="L86">
        <f t="shared" si="19"/>
        <v>37.551887213063409</v>
      </c>
      <c r="M86">
        <f t="shared" si="19"/>
        <v>-12.35188721306341</v>
      </c>
      <c r="O86">
        <f t="shared" si="16"/>
        <v>35.250104220965881</v>
      </c>
      <c r="P86">
        <f t="shared" si="14"/>
        <v>-10.050104220965885</v>
      </c>
      <c r="Q86">
        <f t="shared" si="17"/>
        <v>125.99675230643808</v>
      </c>
      <c r="R86">
        <f t="shared" si="18"/>
        <v>-81.094752306438082</v>
      </c>
    </row>
    <row r="87" spans="5:18" x14ac:dyDescent="0.25">
      <c r="E87">
        <v>82</v>
      </c>
      <c r="F87" s="1">
        <v>23.679000000000002</v>
      </c>
      <c r="G87">
        <v>38.286999999999999</v>
      </c>
      <c r="H87">
        <f t="shared" si="12"/>
        <v>28.392216086951148</v>
      </c>
      <c r="I87">
        <f t="shared" si="15"/>
        <v>9.8947839130488511</v>
      </c>
      <c r="J87">
        <f t="shared" si="13"/>
        <v>32.798999999999999</v>
      </c>
      <c r="K87">
        <f t="shared" si="19"/>
        <v>53.83</v>
      </c>
      <c r="L87">
        <f t="shared" si="19"/>
        <v>37.947947117624196</v>
      </c>
      <c r="M87">
        <f t="shared" si="19"/>
        <v>15.882052882375802</v>
      </c>
      <c r="O87">
        <f t="shared" si="16"/>
        <v>35.55045793263033</v>
      </c>
      <c r="P87">
        <f t="shared" si="14"/>
        <v>18.279542067369668</v>
      </c>
      <c r="Q87">
        <f t="shared" si="17"/>
        <v>126.03514480869914</v>
      </c>
      <c r="R87">
        <f t="shared" si="18"/>
        <v>64.549855191300864</v>
      </c>
    </row>
    <row r="88" spans="5:18" x14ac:dyDescent="0.25">
      <c r="E88">
        <v>83</v>
      </c>
      <c r="F88" s="1">
        <v>27.859000000000002</v>
      </c>
      <c r="G88">
        <v>23.383000000000003</v>
      </c>
      <c r="H88">
        <f t="shared" si="12"/>
        <v>32.771926142676293</v>
      </c>
      <c r="I88">
        <f t="shared" si="15"/>
        <v>-9.38892614267629</v>
      </c>
      <c r="J88">
        <f t="shared" si="13"/>
        <v>32.869999999999997</v>
      </c>
      <c r="K88">
        <f t="shared" si="19"/>
        <v>37.887999999999998</v>
      </c>
      <c r="L88">
        <f t="shared" si="19"/>
        <v>38.022339321920008</v>
      </c>
      <c r="M88">
        <f t="shared" si="19"/>
        <v>-0.13433932192000952</v>
      </c>
      <c r="O88">
        <f t="shared" si="16"/>
        <v>35.606873576884759</v>
      </c>
      <c r="P88">
        <f t="shared" si="14"/>
        <v>2.2811264231152393</v>
      </c>
      <c r="Q88">
        <f t="shared" si="17"/>
        <v>128.13662914298951</v>
      </c>
      <c r="R88">
        <f t="shared" si="18"/>
        <v>-34.175629142989507</v>
      </c>
    </row>
    <row r="89" spans="5:18" x14ac:dyDescent="0.25">
      <c r="E89">
        <v>84</v>
      </c>
      <c r="F89" s="1">
        <v>25.081</v>
      </c>
      <c r="G89">
        <v>74.385999999999996</v>
      </c>
      <c r="H89">
        <f t="shared" si="12"/>
        <v>29.861200177412069</v>
      </c>
      <c r="I89">
        <f t="shared" si="15"/>
        <v>44.524799822587923</v>
      </c>
      <c r="J89">
        <f t="shared" si="13"/>
        <v>32.936</v>
      </c>
      <c r="K89">
        <f t="shared" si="19"/>
        <v>3.03</v>
      </c>
      <c r="L89">
        <f t="shared" si="19"/>
        <v>38.091492638589351</v>
      </c>
      <c r="M89">
        <f t="shared" si="19"/>
        <v>-35.06149263858935</v>
      </c>
      <c r="O89">
        <f t="shared" si="16"/>
        <v>35.659316288445218</v>
      </c>
      <c r="P89">
        <f t="shared" si="14"/>
        <v>-32.629316288445217</v>
      </c>
      <c r="Q89">
        <f t="shared" si="17"/>
        <v>132.05468503163277</v>
      </c>
      <c r="R89">
        <f t="shared" si="18"/>
        <v>37.13831496836724</v>
      </c>
    </row>
    <row r="90" spans="5:18" x14ac:dyDescent="0.25">
      <c r="E90">
        <v>85</v>
      </c>
      <c r="F90" s="1">
        <v>106.158</v>
      </c>
      <c r="G90">
        <v>78.706000000000003</v>
      </c>
      <c r="H90">
        <f t="shared" si="12"/>
        <v>114.81185859560057</v>
      </c>
      <c r="I90">
        <f t="shared" si="15"/>
        <v>-36.105858595600566</v>
      </c>
      <c r="J90">
        <f t="shared" si="13"/>
        <v>33.582999999999998</v>
      </c>
      <c r="K90">
        <f t="shared" si="19"/>
        <v>30.938000000000002</v>
      </c>
      <c r="L90">
        <f t="shared" si="19"/>
        <v>38.769404697453986</v>
      </c>
      <c r="M90">
        <f t="shared" si="19"/>
        <v>-7.8314046974539835</v>
      </c>
      <c r="O90">
        <f t="shared" si="16"/>
        <v>36.173413779045468</v>
      </c>
      <c r="P90">
        <f t="shared" si="14"/>
        <v>-5.2354137790454658</v>
      </c>
      <c r="Q90">
        <f t="shared" si="17"/>
        <v>132.62350026250078</v>
      </c>
      <c r="R90">
        <f t="shared" si="18"/>
        <v>-6.8265002625007867</v>
      </c>
    </row>
    <row r="91" spans="5:18" x14ac:dyDescent="0.25">
      <c r="E91">
        <v>86</v>
      </c>
      <c r="F91" s="1">
        <v>6.8929999999999998</v>
      </c>
      <c r="G91">
        <v>19.621000000000002</v>
      </c>
      <c r="H91">
        <f t="shared" si="12"/>
        <v>10.804222547381205</v>
      </c>
      <c r="I91">
        <f t="shared" si="15"/>
        <v>8.8167774526187976</v>
      </c>
      <c r="J91">
        <f t="shared" si="13"/>
        <v>34.292999999999999</v>
      </c>
      <c r="K91">
        <f t="shared" si="19"/>
        <v>3.702</v>
      </c>
      <c r="L91">
        <f t="shared" si="19"/>
        <v>39.51332674041209</v>
      </c>
      <c r="M91">
        <f t="shared" si="19"/>
        <v>-35.811326740412092</v>
      </c>
      <c r="O91">
        <f t="shared" si="16"/>
        <v>36.737570221589792</v>
      </c>
      <c r="P91">
        <f t="shared" si="14"/>
        <v>-33.035570221589794</v>
      </c>
      <c r="Q91">
        <f t="shared" si="17"/>
        <v>134.25619193760329</v>
      </c>
      <c r="R91">
        <f t="shared" si="18"/>
        <v>99.722808062396723</v>
      </c>
    </row>
    <row r="92" spans="5:18" x14ac:dyDescent="0.25">
      <c r="E92">
        <v>87</v>
      </c>
      <c r="F92" s="1">
        <v>36.002000000000002</v>
      </c>
      <c r="G92">
        <v>16.298999999999999</v>
      </c>
      <c r="H92">
        <f t="shared" si="12"/>
        <v>41.303978531137993</v>
      </c>
      <c r="I92">
        <f t="shared" si="15"/>
        <v>-25.004978531137994</v>
      </c>
      <c r="J92">
        <f t="shared" si="13"/>
        <v>34.295000000000002</v>
      </c>
      <c r="K92">
        <f t="shared" si="19"/>
        <v>4.7549999999999999</v>
      </c>
      <c r="L92">
        <f t="shared" si="19"/>
        <v>39.515422295462677</v>
      </c>
      <c r="M92">
        <f t="shared" si="19"/>
        <v>-34.760422295462675</v>
      </c>
      <c r="O92">
        <f t="shared" si="16"/>
        <v>36.739159394667382</v>
      </c>
      <c r="P92">
        <f t="shared" si="14"/>
        <v>-31.984159394667383</v>
      </c>
      <c r="Q92">
        <f t="shared" si="17"/>
        <v>135.12002323847744</v>
      </c>
      <c r="R92">
        <f t="shared" si="18"/>
        <v>-13.953023238477442</v>
      </c>
    </row>
    <row r="93" spans="5:18" x14ac:dyDescent="0.25">
      <c r="E93">
        <v>88</v>
      </c>
      <c r="F93" s="1">
        <v>131.863</v>
      </c>
      <c r="G93">
        <v>97.375</v>
      </c>
      <c r="H93">
        <f t="shared" si="12"/>
        <v>141.74497988325965</v>
      </c>
      <c r="I93">
        <f t="shared" si="15"/>
        <v>-44.369979883259646</v>
      </c>
      <c r="J93">
        <f t="shared" si="13"/>
        <v>34.338000000000001</v>
      </c>
      <c r="K93">
        <f t="shared" si="19"/>
        <v>14.907</v>
      </c>
      <c r="L93">
        <f t="shared" si="19"/>
        <v>39.560476729050279</v>
      </c>
      <c r="M93">
        <f t="shared" si="19"/>
        <v>-24.653476729050279</v>
      </c>
      <c r="O93">
        <f t="shared" si="16"/>
        <v>36.773326615835558</v>
      </c>
      <c r="P93">
        <f t="shared" si="14"/>
        <v>-21.866326615835561</v>
      </c>
      <c r="Q93">
        <f t="shared" si="17"/>
        <v>137.64685608466021</v>
      </c>
      <c r="R93">
        <f t="shared" si="18"/>
        <v>41.188143915339793</v>
      </c>
    </row>
    <row r="94" spans="5:18" x14ac:dyDescent="0.25">
      <c r="E94">
        <v>89</v>
      </c>
      <c r="F94" s="1">
        <v>87.787999999999997</v>
      </c>
      <c r="G94">
        <v>48.346000000000004</v>
      </c>
      <c r="H94">
        <f t="shared" si="12"/>
        <v>95.564185455966353</v>
      </c>
      <c r="I94">
        <f t="shared" si="15"/>
        <v>-47.218185455966349</v>
      </c>
      <c r="J94">
        <f t="shared" si="13"/>
        <v>34.811999999999998</v>
      </c>
      <c r="K94">
        <f t="shared" si="19"/>
        <v>20.324999999999999</v>
      </c>
      <c r="L94">
        <f t="shared" si="19"/>
        <v>40.057123276039199</v>
      </c>
      <c r="M94">
        <f t="shared" si="19"/>
        <v>-19.7321232760392</v>
      </c>
      <c r="O94">
        <f t="shared" si="16"/>
        <v>37.149960635224303</v>
      </c>
      <c r="P94">
        <f t="shared" si="14"/>
        <v>-16.824960635224304</v>
      </c>
      <c r="Q94">
        <f t="shared" si="17"/>
        <v>138.43592303902597</v>
      </c>
      <c r="R94">
        <f t="shared" si="18"/>
        <v>67.355076960974031</v>
      </c>
    </row>
    <row r="95" spans="5:18" x14ac:dyDescent="0.25">
      <c r="E95">
        <v>90</v>
      </c>
      <c r="F95" s="1">
        <v>87.525999999999996</v>
      </c>
      <c r="G95">
        <v>95.364999999999995</v>
      </c>
      <c r="H95">
        <f t="shared" si="12"/>
        <v>95.289667744339567</v>
      </c>
      <c r="I95">
        <f t="shared" si="15"/>
        <v>7.533225566042745E-2</v>
      </c>
      <c r="J95">
        <f t="shared" si="13"/>
        <v>36.002000000000002</v>
      </c>
      <c r="K95">
        <f t="shared" si="19"/>
        <v>16.298999999999999</v>
      </c>
      <c r="L95">
        <f t="shared" si="19"/>
        <v>41.303978531137993</v>
      </c>
      <c r="M95">
        <f t="shared" si="19"/>
        <v>-25.004978531137994</v>
      </c>
      <c r="O95">
        <f t="shared" si="16"/>
        <v>38.095518616390144</v>
      </c>
      <c r="P95">
        <f t="shared" si="14"/>
        <v>-21.796518616390145</v>
      </c>
      <c r="Q95">
        <f t="shared" si="17"/>
        <v>139.07647162938179</v>
      </c>
      <c r="R95">
        <f t="shared" si="18"/>
        <v>2.2585283706182224</v>
      </c>
    </row>
    <row r="96" spans="5:18" x14ac:dyDescent="0.25">
      <c r="E96">
        <v>91</v>
      </c>
      <c r="F96" s="1">
        <v>54.061</v>
      </c>
      <c r="G96">
        <v>70.364000000000004</v>
      </c>
      <c r="H96">
        <f t="shared" si="12"/>
        <v>60.225792860406045</v>
      </c>
      <c r="I96">
        <f t="shared" si="15"/>
        <v>10.138207139593959</v>
      </c>
      <c r="J96">
        <f t="shared" si="13"/>
        <v>36.789000000000001</v>
      </c>
      <c r="K96">
        <f t="shared" si="19"/>
        <v>54.257000000000005</v>
      </c>
      <c r="L96">
        <f t="shared" si="19"/>
        <v>42.128579443543664</v>
      </c>
      <c r="M96">
        <f t="shared" si="19"/>
        <v>12.128420556456341</v>
      </c>
      <c r="O96">
        <f t="shared" si="16"/>
        <v>38.720858222421668</v>
      </c>
      <c r="P96">
        <f t="shared" si="14"/>
        <v>15.536141777578337</v>
      </c>
      <c r="Q96">
        <f t="shared" si="17"/>
        <v>140.44344677567739</v>
      </c>
      <c r="R96">
        <f t="shared" si="18"/>
        <v>8.7395532243226057</v>
      </c>
    </row>
    <row r="97" spans="5:18" x14ac:dyDescent="0.25">
      <c r="E97">
        <v>92</v>
      </c>
      <c r="F97" s="1">
        <v>64.444000000000003</v>
      </c>
      <c r="G97">
        <v>51.309000000000005</v>
      </c>
      <c r="H97">
        <f t="shared" si="12"/>
        <v>71.10486690552429</v>
      </c>
      <c r="I97">
        <f t="shared" si="15"/>
        <v>-19.795866905524285</v>
      </c>
      <c r="J97">
        <f t="shared" si="13"/>
        <v>37.174999999999997</v>
      </c>
      <c r="K97">
        <f t="shared" si="19"/>
        <v>30.614999999999998</v>
      </c>
      <c r="L97">
        <f t="shared" si="19"/>
        <v>42.533021568306793</v>
      </c>
      <c r="M97">
        <f t="shared" si="19"/>
        <v>-11.918021568306795</v>
      </c>
      <c r="O97">
        <f t="shared" si="16"/>
        <v>39.027568626396466</v>
      </c>
      <c r="P97">
        <f t="shared" si="14"/>
        <v>-8.4125686263964674</v>
      </c>
      <c r="Q97">
        <f t="shared" si="17"/>
        <v>142.44793952530819</v>
      </c>
      <c r="R97">
        <f t="shared" si="18"/>
        <v>62.749060474691817</v>
      </c>
    </row>
    <row r="98" spans="5:18" x14ac:dyDescent="0.25">
      <c r="E98">
        <v>93</v>
      </c>
      <c r="F98" s="1">
        <v>26.701000000000001</v>
      </c>
      <c r="G98">
        <v>12.401</v>
      </c>
      <c r="H98">
        <f t="shared" si="12"/>
        <v>31.558599768386888</v>
      </c>
      <c r="I98">
        <f t="shared" si="15"/>
        <v>-19.157599768386888</v>
      </c>
      <c r="J98">
        <f t="shared" si="13"/>
        <v>37.453000000000003</v>
      </c>
      <c r="K98">
        <f t="shared" si="19"/>
        <v>13.295999999999999</v>
      </c>
      <c r="L98">
        <f t="shared" si="19"/>
        <v>42.824303720338278</v>
      </c>
      <c r="M98">
        <f t="shared" si="19"/>
        <v>-29.528303720338279</v>
      </c>
      <c r="O98">
        <f t="shared" si="16"/>
        <v>39.248463684181431</v>
      </c>
      <c r="P98">
        <f t="shared" si="14"/>
        <v>-25.952463684181431</v>
      </c>
      <c r="Q98">
        <f t="shared" si="17"/>
        <v>142.57726163818759</v>
      </c>
      <c r="R98">
        <f t="shared" si="18"/>
        <v>-48.141261638187586</v>
      </c>
    </row>
    <row r="99" spans="5:18" x14ac:dyDescent="0.25">
      <c r="E99">
        <v>94</v>
      </c>
      <c r="F99" s="1">
        <v>2.819</v>
      </c>
      <c r="G99">
        <v>0.57099999999999973</v>
      </c>
      <c r="H99">
        <f t="shared" si="12"/>
        <v>6.5355769093371254</v>
      </c>
      <c r="I99">
        <f t="shared" si="15"/>
        <v>-5.9645769093371257</v>
      </c>
      <c r="J99">
        <f t="shared" si="13"/>
        <v>37.797000000000004</v>
      </c>
      <c r="K99">
        <f t="shared" si="19"/>
        <v>36.311</v>
      </c>
      <c r="L99">
        <f t="shared" si="19"/>
        <v>43.184739189039107</v>
      </c>
      <c r="M99">
        <f t="shared" si="19"/>
        <v>-6.8737391890391066</v>
      </c>
      <c r="O99">
        <f t="shared" si="16"/>
        <v>39.521801453526848</v>
      </c>
      <c r="P99">
        <f t="shared" si="14"/>
        <v>-3.2108014535268516</v>
      </c>
      <c r="Q99">
        <f t="shared" si="17"/>
        <v>142.58837525726315</v>
      </c>
      <c r="R99">
        <f t="shared" si="18"/>
        <v>-47.939375257263151</v>
      </c>
    </row>
    <row r="100" spans="5:18" x14ac:dyDescent="0.25">
      <c r="E100">
        <v>95</v>
      </c>
      <c r="F100" s="1">
        <v>61.404000000000003</v>
      </c>
      <c r="G100">
        <v>60.6</v>
      </c>
      <c r="H100">
        <f t="shared" si="12"/>
        <v>67.91962322863327</v>
      </c>
      <c r="I100">
        <f t="shared" si="15"/>
        <v>-7.3196232286332688</v>
      </c>
      <c r="J100">
        <f t="shared" si="13"/>
        <v>37.853999999999999</v>
      </c>
      <c r="K100">
        <f t="shared" si="19"/>
        <v>69.182000000000002</v>
      </c>
      <c r="L100">
        <f t="shared" si="19"/>
        <v>43.244462507980806</v>
      </c>
      <c r="M100">
        <f t="shared" si="19"/>
        <v>25.937537492019196</v>
      </c>
      <c r="O100">
        <f t="shared" si="16"/>
        <v>39.56709288623815</v>
      </c>
      <c r="P100">
        <f t="shared" si="14"/>
        <v>29.614907113761852</v>
      </c>
      <c r="Q100">
        <f t="shared" si="17"/>
        <v>143.24306845371515</v>
      </c>
      <c r="R100">
        <f t="shared" si="18"/>
        <v>-2.3470684537151385</v>
      </c>
    </row>
    <row r="101" spans="5:18" x14ac:dyDescent="0.25">
      <c r="E101">
        <v>96</v>
      </c>
      <c r="F101" s="1">
        <v>128.86600000000001</v>
      </c>
      <c r="G101">
        <v>149.18299999999999</v>
      </c>
      <c r="H101">
        <f t="shared" si="12"/>
        <v>138.60479063995626</v>
      </c>
      <c r="I101">
        <f t="shared" si="15"/>
        <v>10.578209360043729</v>
      </c>
      <c r="J101">
        <f t="shared" si="13"/>
        <v>38.395000000000003</v>
      </c>
      <c r="K101">
        <f t="shared" si="19"/>
        <v>9.5760000000000005</v>
      </c>
      <c r="L101">
        <f t="shared" si="19"/>
        <v>43.811310149164377</v>
      </c>
      <c r="M101">
        <f t="shared" si="19"/>
        <v>-34.235310149164377</v>
      </c>
      <c r="O101">
        <f t="shared" si="16"/>
        <v>39.996964203726151</v>
      </c>
      <c r="P101">
        <f t="shared" si="14"/>
        <v>-30.420964203726154</v>
      </c>
      <c r="Q101">
        <f t="shared" si="17"/>
        <v>143.47140280926786</v>
      </c>
      <c r="R101">
        <f t="shared" si="18"/>
        <v>-46.096402809267857</v>
      </c>
    </row>
    <row r="102" spans="5:18" x14ac:dyDescent="0.25">
      <c r="E102">
        <v>97</v>
      </c>
      <c r="F102" s="1">
        <v>9.1539999999999999</v>
      </c>
      <c r="G102">
        <v>27.003</v>
      </c>
      <c r="H102">
        <f t="shared" si="12"/>
        <v>13.173247532068901</v>
      </c>
      <c r="I102">
        <f t="shared" si="15"/>
        <v>13.829752467931099</v>
      </c>
      <c r="J102">
        <f t="shared" si="13"/>
        <v>38.414000000000001</v>
      </c>
      <c r="K102">
        <f t="shared" si="19"/>
        <v>28.878</v>
      </c>
      <c r="L102">
        <f t="shared" si="19"/>
        <v>43.831217922144944</v>
      </c>
      <c r="M102">
        <f t="shared" si="19"/>
        <v>-14.953217922144944</v>
      </c>
      <c r="O102">
        <f t="shared" si="16"/>
        <v>40.012061347963254</v>
      </c>
      <c r="P102">
        <f t="shared" ref="P102:P133" si="20">K102-C$22-B$22*J102</f>
        <v>-11.134061347963254</v>
      </c>
      <c r="Q102">
        <f t="shared" si="17"/>
        <v>143.6542723595114</v>
      </c>
      <c r="R102">
        <f t="shared" si="18"/>
        <v>-9.3402723595114026</v>
      </c>
    </row>
    <row r="103" spans="5:18" x14ac:dyDescent="0.25">
      <c r="E103">
        <v>98</v>
      </c>
      <c r="F103" s="1">
        <v>56.813000000000002</v>
      </c>
      <c r="G103">
        <v>96.667000000000002</v>
      </c>
      <c r="H103">
        <f t="shared" si="12"/>
        <v>63.109276610012657</v>
      </c>
      <c r="I103">
        <f t="shared" si="15"/>
        <v>33.557723389987345</v>
      </c>
      <c r="J103">
        <f t="shared" si="13"/>
        <v>38.5</v>
      </c>
      <c r="K103">
        <f t="shared" si="19"/>
        <v>72.966000000000008</v>
      </c>
      <c r="L103">
        <f t="shared" si="19"/>
        <v>43.921326789320148</v>
      </c>
      <c r="M103">
        <f t="shared" si="19"/>
        <v>29.044673210679861</v>
      </c>
      <c r="O103">
        <f t="shared" si="16"/>
        <v>40.080395790299605</v>
      </c>
      <c r="P103">
        <f t="shared" si="20"/>
        <v>32.885604209700404</v>
      </c>
      <c r="Q103">
        <f t="shared" si="17"/>
        <v>144.42010174671913</v>
      </c>
      <c r="R103">
        <f t="shared" si="18"/>
        <v>-14.293101746719117</v>
      </c>
    </row>
    <row r="104" spans="5:18" x14ac:dyDescent="0.25">
      <c r="E104">
        <v>99</v>
      </c>
      <c r="F104" s="1">
        <v>48.753</v>
      </c>
      <c r="G104">
        <v>42.481000000000002</v>
      </c>
      <c r="H104">
        <f t="shared" si="12"/>
        <v>54.664189756150286</v>
      </c>
      <c r="I104">
        <f t="shared" si="15"/>
        <v>-12.183189756150284</v>
      </c>
      <c r="J104">
        <f t="shared" si="13"/>
        <v>38.825000000000003</v>
      </c>
      <c r="K104">
        <f t="shared" si="19"/>
        <v>32.567</v>
      </c>
      <c r="L104">
        <f t="shared" si="19"/>
        <v>44.261854485040409</v>
      </c>
      <c r="M104">
        <f t="shared" si="19"/>
        <v>-11.694854485040409</v>
      </c>
      <c r="O104">
        <f t="shared" si="16"/>
        <v>40.338636415407926</v>
      </c>
      <c r="P104">
        <f t="shared" si="20"/>
        <v>-7.7716364154079258</v>
      </c>
      <c r="Q104">
        <f t="shared" si="17"/>
        <v>144.48981444819319</v>
      </c>
      <c r="R104">
        <f t="shared" si="18"/>
        <v>22.653185551806814</v>
      </c>
    </row>
    <row r="105" spans="5:18" x14ac:dyDescent="0.25">
      <c r="E105">
        <v>100</v>
      </c>
      <c r="F105" s="1">
        <v>24.664000000000001</v>
      </c>
      <c r="G105">
        <v>8.6129999999999995</v>
      </c>
      <c r="H105">
        <f t="shared" si="12"/>
        <v>29.424276949364849</v>
      </c>
      <c r="I105">
        <f t="shared" si="15"/>
        <v>-20.811276949364849</v>
      </c>
      <c r="J105">
        <f t="shared" si="13"/>
        <v>39.227000000000004</v>
      </c>
      <c r="K105">
        <f t="shared" si="19"/>
        <v>66.147000000000006</v>
      </c>
      <c r="L105">
        <f t="shared" si="19"/>
        <v>44.683061050208238</v>
      </c>
      <c r="M105">
        <f t="shared" si="19"/>
        <v>21.463938949791768</v>
      </c>
      <c r="O105">
        <f t="shared" si="16"/>
        <v>40.658060204003448</v>
      </c>
      <c r="P105">
        <f t="shared" si="20"/>
        <v>25.488939795996561</v>
      </c>
      <c r="Q105">
        <f t="shared" si="17"/>
        <v>145.33444949793679</v>
      </c>
      <c r="R105">
        <f t="shared" si="18"/>
        <v>-19.403449497936776</v>
      </c>
    </row>
    <row r="106" spans="5:18" x14ac:dyDescent="0.25">
      <c r="E106">
        <v>101</v>
      </c>
      <c r="F106" s="1">
        <v>207.38</v>
      </c>
      <c r="G106">
        <v>361.471</v>
      </c>
      <c r="H106">
        <f t="shared" si="12"/>
        <v>220.86999526081854</v>
      </c>
      <c r="I106">
        <f t="shared" si="15"/>
        <v>140.60100473918146</v>
      </c>
      <c r="J106">
        <f t="shared" si="13"/>
        <v>39.942</v>
      </c>
      <c r="K106">
        <f t="shared" ref="K106:M125" si="21">VLOOKUP($J106,$F$6:$I$305,K$3,FALSE)</f>
        <v>32.222000000000001</v>
      </c>
      <c r="L106">
        <f t="shared" si="21"/>
        <v>45.432221980792797</v>
      </c>
      <c r="M106">
        <f t="shared" si="21"/>
        <v>-13.210221980792795</v>
      </c>
      <c r="O106">
        <f t="shared" si="16"/>
        <v>41.226189579241741</v>
      </c>
      <c r="P106">
        <f t="shared" si="20"/>
        <v>-9.0041895792417392</v>
      </c>
      <c r="Q106">
        <f t="shared" si="17"/>
        <v>149.56368672069613</v>
      </c>
      <c r="R106">
        <f t="shared" si="18"/>
        <v>9.4893132793038717</v>
      </c>
    </row>
    <row r="107" spans="5:18" x14ac:dyDescent="0.25">
      <c r="E107">
        <v>102</v>
      </c>
      <c r="F107" s="1">
        <v>30.367000000000001</v>
      </c>
      <c r="G107">
        <v>49.276000000000003</v>
      </c>
      <c r="H107">
        <f t="shared" si="12"/>
        <v>35.399752176111384</v>
      </c>
      <c r="I107">
        <f t="shared" si="15"/>
        <v>13.876247823888619</v>
      </c>
      <c r="J107">
        <f t="shared" si="13"/>
        <v>42.667999999999999</v>
      </c>
      <c r="K107">
        <f t="shared" si="21"/>
        <v>33.672000000000004</v>
      </c>
      <c r="L107">
        <f t="shared" si="21"/>
        <v>48.288463514741778</v>
      </c>
      <c r="M107">
        <f t="shared" si="21"/>
        <v>-14.616463514741774</v>
      </c>
      <c r="O107">
        <f t="shared" si="16"/>
        <v>43.392232483996423</v>
      </c>
      <c r="P107">
        <f t="shared" si="20"/>
        <v>-9.7202324839964191</v>
      </c>
      <c r="Q107">
        <f t="shared" si="17"/>
        <v>150.03753102491834</v>
      </c>
      <c r="R107">
        <f t="shared" si="18"/>
        <v>-36.550531024918328</v>
      </c>
    </row>
    <row r="108" spans="5:18" x14ac:dyDescent="0.25">
      <c r="E108">
        <v>103</v>
      </c>
      <c r="F108" s="1">
        <v>6.4610000000000003</v>
      </c>
      <c r="G108">
        <v>13.839000000000002</v>
      </c>
      <c r="H108">
        <f t="shared" si="12"/>
        <v>10.351582656454589</v>
      </c>
      <c r="I108">
        <f t="shared" si="15"/>
        <v>3.4874173435454132</v>
      </c>
      <c r="J108">
        <f t="shared" si="13"/>
        <v>42.951999999999998</v>
      </c>
      <c r="K108">
        <f t="shared" si="21"/>
        <v>65.591999999999999</v>
      </c>
      <c r="L108">
        <f t="shared" si="21"/>
        <v>48.586032331925018</v>
      </c>
      <c r="M108">
        <f t="shared" si="21"/>
        <v>17.00596766807498</v>
      </c>
      <c r="O108">
        <f t="shared" si="16"/>
        <v>43.617895061014153</v>
      </c>
      <c r="P108">
        <f t="shared" si="20"/>
        <v>21.974104938985846</v>
      </c>
      <c r="Q108">
        <f t="shared" si="17"/>
        <v>151.43784702844064</v>
      </c>
      <c r="R108">
        <f t="shared" si="18"/>
        <v>43.141152971559364</v>
      </c>
    </row>
    <row r="109" spans="5:18" x14ac:dyDescent="0.25">
      <c r="E109">
        <v>104</v>
      </c>
      <c r="F109" s="1">
        <v>95.290999999999997</v>
      </c>
      <c r="G109">
        <v>70.771000000000001</v>
      </c>
      <c r="H109">
        <f t="shared" si="12"/>
        <v>103.42566022824047</v>
      </c>
      <c r="I109">
        <f t="shared" si="15"/>
        <v>-32.654660228240473</v>
      </c>
      <c r="J109">
        <f t="shared" si="13"/>
        <v>43.372999999999998</v>
      </c>
      <c r="K109">
        <f t="shared" si="21"/>
        <v>52.867000000000004</v>
      </c>
      <c r="L109">
        <f t="shared" si="21"/>
        <v>49.027146670073414</v>
      </c>
      <c r="M109">
        <f t="shared" si="21"/>
        <v>3.8398533299265907</v>
      </c>
      <c r="O109">
        <f t="shared" si="16"/>
        <v>43.95241599384677</v>
      </c>
      <c r="P109">
        <f t="shared" si="20"/>
        <v>8.914584006153234</v>
      </c>
      <c r="Q109">
        <f t="shared" si="17"/>
        <v>152.97455744789048</v>
      </c>
      <c r="R109">
        <f t="shared" si="18"/>
        <v>17.797442552109516</v>
      </c>
    </row>
    <row r="110" spans="5:18" x14ac:dyDescent="0.25">
      <c r="E110">
        <v>105</v>
      </c>
      <c r="F110" s="1">
        <v>66.661000000000001</v>
      </c>
      <c r="G110">
        <v>108.756</v>
      </c>
      <c r="H110">
        <f t="shared" si="12"/>
        <v>73.427789679099078</v>
      </c>
      <c r="I110">
        <f t="shared" si="15"/>
        <v>35.328210320900922</v>
      </c>
      <c r="J110">
        <f t="shared" si="13"/>
        <v>43.600999999999999</v>
      </c>
      <c r="K110">
        <f t="shared" si="21"/>
        <v>62.337000000000003</v>
      </c>
      <c r="L110">
        <f t="shared" si="21"/>
        <v>49.266039945840241</v>
      </c>
      <c r="M110">
        <f t="shared" si="21"/>
        <v>13.070960054159762</v>
      </c>
      <c r="O110">
        <f t="shared" si="16"/>
        <v>44.133581724691993</v>
      </c>
      <c r="P110">
        <f t="shared" si="20"/>
        <v>18.20341827530801</v>
      </c>
      <c r="Q110">
        <f t="shared" si="17"/>
        <v>164.06089764027897</v>
      </c>
      <c r="R110">
        <f t="shared" si="18"/>
        <v>-13.268897640278965</v>
      </c>
    </row>
    <row r="111" spans="5:18" x14ac:dyDescent="0.25">
      <c r="E111">
        <v>106</v>
      </c>
      <c r="F111" s="1">
        <v>25.411000000000001</v>
      </c>
      <c r="G111">
        <v>35.54</v>
      </c>
      <c r="H111">
        <f t="shared" si="12"/>
        <v>30.206966760758792</v>
      </c>
      <c r="I111">
        <f t="shared" si="15"/>
        <v>5.3330332392412068</v>
      </c>
      <c r="J111">
        <f t="shared" si="13"/>
        <v>43.97</v>
      </c>
      <c r="K111">
        <f t="shared" si="21"/>
        <v>57.289000000000001</v>
      </c>
      <c r="L111">
        <f t="shared" si="21"/>
        <v>49.652669852673391</v>
      </c>
      <c r="M111">
        <f t="shared" si="21"/>
        <v>7.6363301473266105</v>
      </c>
      <c r="O111">
        <f t="shared" si="16"/>
        <v>44.426784157507278</v>
      </c>
      <c r="P111">
        <f t="shared" si="20"/>
        <v>12.862215842492724</v>
      </c>
      <c r="Q111">
        <f t="shared" si="17"/>
        <v>164.43168838580038</v>
      </c>
      <c r="R111">
        <f t="shared" si="18"/>
        <v>37.213311614199625</v>
      </c>
    </row>
    <row r="112" spans="5:18" x14ac:dyDescent="0.25">
      <c r="E112">
        <v>107</v>
      </c>
      <c r="F112" s="1">
        <v>32.936</v>
      </c>
      <c r="G112">
        <v>3.03</v>
      </c>
      <c r="H112">
        <f t="shared" si="12"/>
        <v>38.091492638589351</v>
      </c>
      <c r="I112">
        <f t="shared" si="15"/>
        <v>-35.06149263858935</v>
      </c>
      <c r="J112">
        <f t="shared" si="13"/>
        <v>44.335000000000001</v>
      </c>
      <c r="K112">
        <f t="shared" si="21"/>
        <v>42.631</v>
      </c>
      <c r="L112">
        <f t="shared" si="21"/>
        <v>50.03510864940538</v>
      </c>
      <c r="M112">
        <f t="shared" si="21"/>
        <v>-7.40410864940538</v>
      </c>
      <c r="O112">
        <f t="shared" si="16"/>
        <v>44.716808244167389</v>
      </c>
      <c r="P112">
        <f t="shared" si="20"/>
        <v>-2.0858082441673886</v>
      </c>
      <c r="Q112">
        <f t="shared" si="17"/>
        <v>164.83683031755538</v>
      </c>
      <c r="R112">
        <f t="shared" si="18"/>
        <v>64.626169682444612</v>
      </c>
    </row>
    <row r="113" spans="5:18" x14ac:dyDescent="0.25">
      <c r="E113">
        <v>108</v>
      </c>
      <c r="F113" s="1">
        <v>155.946</v>
      </c>
      <c r="G113">
        <v>68.724000000000004</v>
      </c>
      <c r="H113">
        <f t="shared" si="12"/>
        <v>166.97860602489334</v>
      </c>
      <c r="I113">
        <f t="shared" si="15"/>
        <v>-98.254606024893334</v>
      </c>
      <c r="J113">
        <f t="shared" si="13"/>
        <v>44.792000000000002</v>
      </c>
      <c r="K113">
        <f t="shared" si="21"/>
        <v>72.715000000000003</v>
      </c>
      <c r="L113">
        <f t="shared" si="21"/>
        <v>50.513942978464321</v>
      </c>
      <c r="M113">
        <f t="shared" si="21"/>
        <v>22.201057021535682</v>
      </c>
      <c r="O113">
        <f t="shared" si="16"/>
        <v>45.079934292396622</v>
      </c>
      <c r="P113">
        <f t="shared" si="20"/>
        <v>27.635065707603381</v>
      </c>
      <c r="Q113">
        <f t="shared" si="17"/>
        <v>167.80315628172679</v>
      </c>
      <c r="R113">
        <f t="shared" si="18"/>
        <v>-99.079156281726782</v>
      </c>
    </row>
    <row r="114" spans="5:18" x14ac:dyDescent="0.25">
      <c r="E114">
        <v>109</v>
      </c>
      <c r="F114" s="1">
        <v>101.77</v>
      </c>
      <c r="G114">
        <v>137.93200000000002</v>
      </c>
      <c r="H114">
        <f t="shared" si="12"/>
        <v>110.21421081461445</v>
      </c>
      <c r="I114">
        <f t="shared" si="15"/>
        <v>27.71778918538557</v>
      </c>
      <c r="J114">
        <f t="shared" si="13"/>
        <v>45.329000000000001</v>
      </c>
      <c r="K114">
        <f t="shared" si="21"/>
        <v>60.593000000000004</v>
      </c>
      <c r="L114">
        <f t="shared" si="21"/>
        <v>51.076599509546718</v>
      </c>
      <c r="M114">
        <f t="shared" si="21"/>
        <v>9.516400490453286</v>
      </c>
      <c r="O114">
        <f t="shared" si="16"/>
        <v>45.506627263729442</v>
      </c>
      <c r="P114">
        <f t="shared" si="20"/>
        <v>15.086372736270562</v>
      </c>
      <c r="Q114">
        <f t="shared" si="17"/>
        <v>167.93854036864744</v>
      </c>
      <c r="R114">
        <f t="shared" si="18"/>
        <v>6.0044596313525744</v>
      </c>
    </row>
    <row r="115" spans="5:18" x14ac:dyDescent="0.25">
      <c r="E115">
        <v>110</v>
      </c>
      <c r="F115" s="1">
        <v>85.198999999999998</v>
      </c>
      <c r="G115">
        <v>148.88300000000001</v>
      </c>
      <c r="H115">
        <f t="shared" si="12"/>
        <v>92.851489442982526</v>
      </c>
      <c r="I115">
        <f t="shared" si="15"/>
        <v>56.031510557017484</v>
      </c>
      <c r="J115">
        <f t="shared" si="13"/>
        <v>45.94</v>
      </c>
      <c r="K115">
        <f t="shared" si="21"/>
        <v>90.123999999999995</v>
      </c>
      <c r="L115">
        <f t="shared" si="21"/>
        <v>51.716791577500793</v>
      </c>
      <c r="M115">
        <f t="shared" si="21"/>
        <v>38.407208422499203</v>
      </c>
      <c r="O115">
        <f t="shared" si="16"/>
        <v>45.992119638933076</v>
      </c>
      <c r="P115">
        <f t="shared" si="20"/>
        <v>44.131880361066919</v>
      </c>
      <c r="Q115">
        <f t="shared" si="17"/>
        <v>167.98602583197032</v>
      </c>
      <c r="R115">
        <f t="shared" si="18"/>
        <v>-6.64602583197032</v>
      </c>
    </row>
    <row r="116" spans="5:18" x14ac:dyDescent="0.25">
      <c r="E116">
        <v>111</v>
      </c>
      <c r="F116" s="1">
        <v>71.677999999999997</v>
      </c>
      <c r="G116">
        <v>124.983</v>
      </c>
      <c r="H116">
        <f t="shared" si="12"/>
        <v>78.684489523494548</v>
      </c>
      <c r="I116">
        <f t="shared" si="15"/>
        <v>46.298510476505456</v>
      </c>
      <c r="J116">
        <f t="shared" si="13"/>
        <v>47.407000000000004</v>
      </c>
      <c r="K116">
        <f t="shared" si="21"/>
        <v>84.004000000000005</v>
      </c>
      <c r="L116">
        <f t="shared" si="21"/>
        <v>53.253881207105778</v>
      </c>
      <c r="M116">
        <f t="shared" si="21"/>
        <v>30.750118792894227</v>
      </c>
      <c r="O116">
        <f t="shared" si="16"/>
        <v>47.157778091345087</v>
      </c>
      <c r="P116">
        <f t="shared" si="20"/>
        <v>36.846221908654918</v>
      </c>
      <c r="Q116">
        <f t="shared" si="17"/>
        <v>169.3742178874102</v>
      </c>
      <c r="R116">
        <f t="shared" si="18"/>
        <v>63.344782112589797</v>
      </c>
    </row>
    <row r="117" spans="5:18" x14ac:dyDescent="0.25">
      <c r="E117">
        <v>112</v>
      </c>
      <c r="F117" s="1">
        <v>51.533000000000001</v>
      </c>
      <c r="G117">
        <v>10.626000000000001</v>
      </c>
      <c r="H117">
        <f t="shared" si="12"/>
        <v>57.577011276465093</v>
      </c>
      <c r="I117">
        <f t="shared" si="15"/>
        <v>-46.951011276465096</v>
      </c>
      <c r="J117">
        <f t="shared" si="13"/>
        <v>47.66</v>
      </c>
      <c r="K117">
        <f t="shared" si="21"/>
        <v>23.737000000000002</v>
      </c>
      <c r="L117">
        <f t="shared" si="21"/>
        <v>53.518968921004927</v>
      </c>
      <c r="M117">
        <f t="shared" si="21"/>
        <v>-29.781968921004925</v>
      </c>
      <c r="O117">
        <f t="shared" si="16"/>
        <v>47.35880848566017</v>
      </c>
      <c r="P117">
        <f t="shared" si="20"/>
        <v>-23.621808485660168</v>
      </c>
      <c r="Q117">
        <f t="shared" si="17"/>
        <v>169.58335599183235</v>
      </c>
      <c r="R117">
        <f t="shared" si="18"/>
        <v>-39.916355991832347</v>
      </c>
    </row>
    <row r="118" spans="5:18" x14ac:dyDescent="0.25">
      <c r="E118">
        <v>113</v>
      </c>
      <c r="F118" s="1">
        <v>185.89600000000002</v>
      </c>
      <c r="G118">
        <v>203.137</v>
      </c>
      <c r="H118">
        <f t="shared" si="12"/>
        <v>198.3595429074216</v>
      </c>
      <c r="I118">
        <f t="shared" si="15"/>
        <v>4.7774570925784019</v>
      </c>
      <c r="J118">
        <f t="shared" si="13"/>
        <v>47.954000000000001</v>
      </c>
      <c r="K118">
        <f t="shared" si="21"/>
        <v>32.380000000000003</v>
      </c>
      <c r="L118">
        <f t="shared" si="21"/>
        <v>53.827015513441097</v>
      </c>
      <c r="M118">
        <f t="shared" si="21"/>
        <v>-21.447015513441094</v>
      </c>
      <c r="O118">
        <f t="shared" si="16"/>
        <v>47.592416928065852</v>
      </c>
      <c r="P118">
        <f t="shared" si="20"/>
        <v>-15.212416928065849</v>
      </c>
      <c r="Q118">
        <f t="shared" si="17"/>
        <v>174.76230248104983</v>
      </c>
      <c r="R118">
        <f t="shared" si="18"/>
        <v>45.618697518950171</v>
      </c>
    </row>
    <row r="119" spans="5:18" x14ac:dyDescent="0.25">
      <c r="E119">
        <v>114</v>
      </c>
      <c r="F119" s="1">
        <v>48.012</v>
      </c>
      <c r="G119">
        <v>53.908999999999999</v>
      </c>
      <c r="H119">
        <f t="shared" si="12"/>
        <v>53.887786609908098</v>
      </c>
      <c r="I119">
        <f t="shared" si="15"/>
        <v>2.1213390091901374E-2</v>
      </c>
      <c r="J119">
        <f t="shared" si="13"/>
        <v>48.012</v>
      </c>
      <c r="K119">
        <f t="shared" si="21"/>
        <v>53.908999999999999</v>
      </c>
      <c r="L119">
        <f t="shared" si="21"/>
        <v>53.887786609908098</v>
      </c>
      <c r="M119">
        <f t="shared" si="21"/>
        <v>2.1213390091901374E-2</v>
      </c>
      <c r="O119">
        <f t="shared" si="16"/>
        <v>47.638502947315949</v>
      </c>
      <c r="P119">
        <f t="shared" si="20"/>
        <v>6.2704970526840498</v>
      </c>
      <c r="Q119">
        <f t="shared" si="17"/>
        <v>174.85626307868878</v>
      </c>
      <c r="R119">
        <f t="shared" si="18"/>
        <v>66.517736921311212</v>
      </c>
    </row>
    <row r="120" spans="5:18" x14ac:dyDescent="0.25">
      <c r="E120">
        <v>115</v>
      </c>
      <c r="F120" s="1">
        <v>97.822000000000003</v>
      </c>
      <c r="G120">
        <v>78.013000000000005</v>
      </c>
      <c r="H120">
        <f t="shared" si="12"/>
        <v>106.07758514475731</v>
      </c>
      <c r="I120">
        <f t="shared" si="15"/>
        <v>-28.064585144757302</v>
      </c>
      <c r="J120">
        <f t="shared" si="13"/>
        <v>48.198999999999998</v>
      </c>
      <c r="K120">
        <f t="shared" si="21"/>
        <v>45.384</v>
      </c>
      <c r="L120">
        <f t="shared" si="21"/>
        <v>54.083721007137903</v>
      </c>
      <c r="M120">
        <f t="shared" si="21"/>
        <v>-8.699721007137903</v>
      </c>
      <c r="O120">
        <f t="shared" si="16"/>
        <v>47.78709063007058</v>
      </c>
      <c r="P120">
        <f t="shared" si="20"/>
        <v>-2.4030906300705794</v>
      </c>
      <c r="Q120">
        <f t="shared" si="17"/>
        <v>176.21111427690195</v>
      </c>
      <c r="R120">
        <f t="shared" si="18"/>
        <v>23.338885723098059</v>
      </c>
    </row>
    <row r="121" spans="5:18" x14ac:dyDescent="0.25">
      <c r="E121">
        <v>116</v>
      </c>
      <c r="F121" s="1">
        <v>27.097999999999999</v>
      </c>
      <c r="G121">
        <v>39.143000000000001</v>
      </c>
      <c r="H121">
        <f t="shared" si="12"/>
        <v>31.974567445928248</v>
      </c>
      <c r="I121">
        <f t="shared" si="15"/>
        <v>7.1684325540717531</v>
      </c>
      <c r="J121">
        <f t="shared" si="13"/>
        <v>48.242000000000004</v>
      </c>
      <c r="K121">
        <f t="shared" si="21"/>
        <v>85.305000000000007</v>
      </c>
      <c r="L121">
        <f t="shared" si="21"/>
        <v>54.128775440725512</v>
      </c>
      <c r="M121">
        <f t="shared" si="21"/>
        <v>31.176224559274495</v>
      </c>
      <c r="O121">
        <f t="shared" si="16"/>
        <v>47.821257851238762</v>
      </c>
      <c r="P121">
        <f t="shared" si="20"/>
        <v>37.483742148761245</v>
      </c>
      <c r="Q121">
        <f t="shared" si="17"/>
        <v>176.74658865054323</v>
      </c>
      <c r="R121">
        <f t="shared" si="18"/>
        <v>37.287411349456761</v>
      </c>
    </row>
    <row r="122" spans="5:18" x14ac:dyDescent="0.25">
      <c r="E122">
        <v>117</v>
      </c>
      <c r="F122" s="1">
        <v>210.619</v>
      </c>
      <c r="G122">
        <v>237.202</v>
      </c>
      <c r="H122">
        <f t="shared" si="12"/>
        <v>224.26374666524288</v>
      </c>
      <c r="I122">
        <f t="shared" si="15"/>
        <v>12.938253334757121</v>
      </c>
      <c r="J122">
        <f t="shared" si="13"/>
        <v>48.534999999999997</v>
      </c>
      <c r="K122">
        <f t="shared" si="21"/>
        <v>36.795000000000002</v>
      </c>
      <c r="L122">
        <f t="shared" si="21"/>
        <v>54.435774255636382</v>
      </c>
      <c r="M122">
        <f t="shared" si="21"/>
        <v>-17.64077425563638</v>
      </c>
      <c r="O122">
        <f t="shared" si="16"/>
        <v>48.054071707105635</v>
      </c>
      <c r="P122">
        <f t="shared" si="20"/>
        <v>-11.259071707105633</v>
      </c>
      <c r="Q122">
        <f t="shared" si="17"/>
        <v>178.06506800450907</v>
      </c>
      <c r="R122">
        <f t="shared" si="18"/>
        <v>-134.81206800450906</v>
      </c>
    </row>
    <row r="123" spans="5:18" x14ac:dyDescent="0.25">
      <c r="E123">
        <v>118</v>
      </c>
      <c r="F123" s="1">
        <v>17.202000000000002</v>
      </c>
      <c r="G123">
        <v>13.13</v>
      </c>
      <c r="H123">
        <f t="shared" si="12"/>
        <v>21.605761055627752</v>
      </c>
      <c r="I123">
        <f t="shared" si="15"/>
        <v>-8.4757610556277516</v>
      </c>
      <c r="J123">
        <f t="shared" si="13"/>
        <v>48.753</v>
      </c>
      <c r="K123">
        <f t="shared" si="21"/>
        <v>42.481000000000002</v>
      </c>
      <c r="L123">
        <f t="shared" si="21"/>
        <v>54.664189756150286</v>
      </c>
      <c r="M123">
        <f t="shared" si="21"/>
        <v>-12.183189756150284</v>
      </c>
      <c r="O123">
        <f t="shared" si="16"/>
        <v>48.227291572562912</v>
      </c>
      <c r="P123">
        <f t="shared" si="20"/>
        <v>-5.7462915725629102</v>
      </c>
      <c r="Q123">
        <f t="shared" si="17"/>
        <v>181.49715564084767</v>
      </c>
      <c r="R123">
        <f t="shared" si="18"/>
        <v>45.198844359152332</v>
      </c>
    </row>
    <row r="124" spans="5:18" x14ac:dyDescent="0.25">
      <c r="E124">
        <v>119</v>
      </c>
      <c r="F124" s="1">
        <v>110.899</v>
      </c>
      <c r="G124">
        <v>168.30799999999999</v>
      </c>
      <c r="H124">
        <f t="shared" si="12"/>
        <v>119.77937184301514</v>
      </c>
      <c r="I124">
        <f t="shared" si="15"/>
        <v>48.528628156984851</v>
      </c>
      <c r="J124">
        <f t="shared" si="13"/>
        <v>49.139000000000003</v>
      </c>
      <c r="K124">
        <f t="shared" si="21"/>
        <v>73.301000000000002</v>
      </c>
      <c r="L124">
        <f t="shared" si="21"/>
        <v>55.068631880913422</v>
      </c>
      <c r="M124">
        <f t="shared" si="21"/>
        <v>18.23236811908658</v>
      </c>
      <c r="O124">
        <f t="shared" si="16"/>
        <v>48.534001976537716</v>
      </c>
      <c r="P124">
        <f t="shared" si="20"/>
        <v>24.766998023462286</v>
      </c>
      <c r="Q124">
        <f t="shared" si="17"/>
        <v>183.78858182842964</v>
      </c>
      <c r="R124">
        <f t="shared" si="18"/>
        <v>-17.620581828429636</v>
      </c>
    </row>
    <row r="125" spans="5:18" x14ac:dyDescent="0.25">
      <c r="E125">
        <v>120</v>
      </c>
      <c r="F125" s="1">
        <v>21.751000000000001</v>
      </c>
      <c r="G125">
        <v>13.152000000000001</v>
      </c>
      <c r="H125">
        <f t="shared" si="12"/>
        <v>26.372101018186054</v>
      </c>
      <c r="I125">
        <f t="shared" si="15"/>
        <v>-13.220101018186053</v>
      </c>
      <c r="J125">
        <f t="shared" si="13"/>
        <v>50.561999999999998</v>
      </c>
      <c r="K125">
        <f t="shared" si="21"/>
        <v>62.134</v>
      </c>
      <c r="L125">
        <f t="shared" si="21"/>
        <v>56.559619299405497</v>
      </c>
      <c r="M125">
        <f t="shared" si="21"/>
        <v>5.574380700594503</v>
      </c>
      <c r="O125">
        <f t="shared" si="16"/>
        <v>49.664698621242742</v>
      </c>
      <c r="P125">
        <f t="shared" si="20"/>
        <v>12.469301378757258</v>
      </c>
      <c r="Q125">
        <f t="shared" si="17"/>
        <v>185.55564726144593</v>
      </c>
      <c r="R125">
        <f t="shared" si="18"/>
        <v>-141.66464726144594</v>
      </c>
    </row>
    <row r="126" spans="5:18" x14ac:dyDescent="0.25">
      <c r="E126">
        <v>121</v>
      </c>
      <c r="F126" s="1">
        <v>76.594999999999999</v>
      </c>
      <c r="G126">
        <v>96.081000000000003</v>
      </c>
      <c r="H126">
        <f t="shared" si="12"/>
        <v>83.836411615360717</v>
      </c>
      <c r="I126">
        <f t="shared" si="15"/>
        <v>12.244588384639286</v>
      </c>
      <c r="J126">
        <f t="shared" si="13"/>
        <v>50.762999999999998</v>
      </c>
      <c r="K126">
        <f t="shared" ref="K126:M145" si="22">VLOOKUP($J126,$F$6:$I$305,K$3,FALSE)</f>
        <v>62.164999999999999</v>
      </c>
      <c r="L126">
        <f t="shared" si="22"/>
        <v>56.770222581989408</v>
      </c>
      <c r="M126">
        <f t="shared" si="22"/>
        <v>5.394777418010591</v>
      </c>
      <c r="O126">
        <f t="shared" si="16"/>
        <v>49.824410515540499</v>
      </c>
      <c r="P126">
        <f t="shared" si="20"/>
        <v>12.3405894844595</v>
      </c>
      <c r="Q126">
        <f t="shared" si="17"/>
        <v>185.77286799792304</v>
      </c>
      <c r="R126">
        <f t="shared" si="18"/>
        <v>-70.100867997923046</v>
      </c>
    </row>
    <row r="127" spans="5:18" x14ac:dyDescent="0.25">
      <c r="E127">
        <v>122</v>
      </c>
      <c r="F127" s="1">
        <v>195.68600000000001</v>
      </c>
      <c r="G127">
        <v>218.739</v>
      </c>
      <c r="H127">
        <f t="shared" si="12"/>
        <v>208.61728488004104</v>
      </c>
      <c r="I127">
        <f t="shared" si="15"/>
        <v>10.121715119958964</v>
      </c>
      <c r="J127">
        <f t="shared" si="13"/>
        <v>50.914000000000001</v>
      </c>
      <c r="K127">
        <f t="shared" si="22"/>
        <v>34.911000000000001</v>
      </c>
      <c r="L127">
        <f t="shared" si="22"/>
        <v>56.928436988308668</v>
      </c>
      <c r="M127">
        <f t="shared" si="22"/>
        <v>-22.017436988308667</v>
      </c>
      <c r="O127">
        <f t="shared" si="16"/>
        <v>49.944393082898522</v>
      </c>
      <c r="P127">
        <f t="shared" si="20"/>
        <v>-15.03339308289852</v>
      </c>
      <c r="Q127">
        <f t="shared" si="17"/>
        <v>186.25277427618647</v>
      </c>
      <c r="R127">
        <f t="shared" si="18"/>
        <v>-85.524774276186463</v>
      </c>
    </row>
    <row r="128" spans="5:18" x14ac:dyDescent="0.25">
      <c r="E128">
        <v>123</v>
      </c>
      <c r="F128" s="1">
        <v>16.317</v>
      </c>
      <c r="G128">
        <v>27.675000000000001</v>
      </c>
      <c r="H128">
        <f t="shared" si="12"/>
        <v>20.67847794574336</v>
      </c>
      <c r="I128">
        <f t="shared" si="15"/>
        <v>6.9965220542566406</v>
      </c>
      <c r="J128">
        <f t="shared" si="13"/>
        <v>51.121000000000002</v>
      </c>
      <c r="K128">
        <f t="shared" si="22"/>
        <v>30.602000000000004</v>
      </c>
      <c r="L128">
        <f t="shared" si="22"/>
        <v>57.145326936044341</v>
      </c>
      <c r="M128">
        <f t="shared" si="22"/>
        <v>-26.543326936044338</v>
      </c>
      <c r="O128">
        <f t="shared" si="16"/>
        <v>50.108872496429051</v>
      </c>
      <c r="P128">
        <f t="shared" si="20"/>
        <v>-19.506872496429047</v>
      </c>
      <c r="Q128">
        <f t="shared" si="17"/>
        <v>195.18812401294795</v>
      </c>
      <c r="R128">
        <f t="shared" si="18"/>
        <v>-4.7091240129479388</v>
      </c>
    </row>
    <row r="129" spans="5:18" x14ac:dyDescent="0.25">
      <c r="E129">
        <v>124</v>
      </c>
      <c r="F129" s="1">
        <v>17.138999999999999</v>
      </c>
      <c r="G129">
        <v>5.0999999999999996</v>
      </c>
      <c r="H129">
        <f t="shared" si="12"/>
        <v>21.539751071534287</v>
      </c>
      <c r="I129">
        <f t="shared" si="15"/>
        <v>-16.439751071534289</v>
      </c>
      <c r="J129">
        <f t="shared" si="13"/>
        <v>51.533000000000001</v>
      </c>
      <c r="K129">
        <f t="shared" si="22"/>
        <v>10.626000000000001</v>
      </c>
      <c r="L129">
        <f t="shared" si="22"/>
        <v>57.577011276465093</v>
      </c>
      <c r="M129">
        <f t="shared" si="22"/>
        <v>-46.951011276465096</v>
      </c>
      <c r="O129">
        <f t="shared" si="16"/>
        <v>50.436242150412518</v>
      </c>
      <c r="P129">
        <f t="shared" si="20"/>
        <v>-39.81024215041252</v>
      </c>
      <c r="Q129">
        <f t="shared" si="17"/>
        <v>196.20047367783204</v>
      </c>
      <c r="R129">
        <f t="shared" si="18"/>
        <v>87.734526322167994</v>
      </c>
    </row>
    <row r="130" spans="5:18" x14ac:dyDescent="0.25">
      <c r="E130">
        <v>125</v>
      </c>
      <c r="F130" s="1">
        <v>29.600999999999999</v>
      </c>
      <c r="G130">
        <v>28.442999999999998</v>
      </c>
      <c r="H130">
        <f t="shared" si="12"/>
        <v>34.597154591736867</v>
      </c>
      <c r="I130">
        <f t="shared" si="15"/>
        <v>-6.1541545917368694</v>
      </c>
      <c r="J130">
        <f t="shared" si="13"/>
        <v>52.928000000000004</v>
      </c>
      <c r="K130">
        <f t="shared" si="22"/>
        <v>71.153000000000006</v>
      </c>
      <c r="L130">
        <f t="shared" si="22"/>
        <v>59.038660924248973</v>
      </c>
      <c r="M130">
        <f t="shared" si="22"/>
        <v>12.114339075751033</v>
      </c>
      <c r="O130">
        <f t="shared" si="16"/>
        <v>51.544690372031297</v>
      </c>
      <c r="P130">
        <f t="shared" si="20"/>
        <v>19.608309627968708</v>
      </c>
      <c r="Q130">
        <f t="shared" si="17"/>
        <v>198.06251003749415</v>
      </c>
      <c r="R130">
        <f t="shared" si="18"/>
        <v>5.0744899625058508</v>
      </c>
    </row>
    <row r="131" spans="5:18" x14ac:dyDescent="0.25">
      <c r="E131">
        <v>126</v>
      </c>
      <c r="F131" s="1">
        <v>100.85900000000001</v>
      </c>
      <c r="G131">
        <v>112.682</v>
      </c>
      <c r="H131">
        <f t="shared" si="12"/>
        <v>109.25968548907245</v>
      </c>
      <c r="I131">
        <f t="shared" si="15"/>
        <v>3.4223145109275492</v>
      </c>
      <c r="J131">
        <f t="shared" si="13"/>
        <v>53.942</v>
      </c>
      <c r="K131">
        <f t="shared" si="22"/>
        <v>53.884999999999998</v>
      </c>
      <c r="L131">
        <f t="shared" si="22"/>
        <v>60.10110733489617</v>
      </c>
      <c r="M131">
        <f t="shared" si="22"/>
        <v>-6.2161073348961722</v>
      </c>
      <c r="O131">
        <f t="shared" si="16"/>
        <v>52.350401122369242</v>
      </c>
      <c r="P131">
        <f t="shared" si="20"/>
        <v>1.5345988776307564</v>
      </c>
      <c r="Q131">
        <f t="shared" si="17"/>
        <v>199.52647676844927</v>
      </c>
      <c r="R131">
        <f t="shared" si="18"/>
        <v>-22.802476768449253</v>
      </c>
    </row>
    <row r="132" spans="5:18" x14ac:dyDescent="0.25">
      <c r="E132">
        <v>127</v>
      </c>
      <c r="F132" s="1">
        <v>107.842</v>
      </c>
      <c r="G132">
        <v>115.283</v>
      </c>
      <c r="H132">
        <f t="shared" si="12"/>
        <v>116.57631594819414</v>
      </c>
      <c r="I132">
        <f t="shared" si="15"/>
        <v>-1.2933159481941345</v>
      </c>
      <c r="J132">
        <f t="shared" si="13"/>
        <v>54.061</v>
      </c>
      <c r="K132">
        <f t="shared" si="22"/>
        <v>70.364000000000004</v>
      </c>
      <c r="L132">
        <f t="shared" si="22"/>
        <v>60.225792860406045</v>
      </c>
      <c r="M132">
        <f t="shared" si="22"/>
        <v>10.138207139593959</v>
      </c>
      <c r="O132">
        <f t="shared" si="16"/>
        <v>52.444956920485822</v>
      </c>
      <c r="P132">
        <f t="shared" si="20"/>
        <v>17.919043079514182</v>
      </c>
      <c r="Q132">
        <f t="shared" si="17"/>
        <v>200.42263859754328</v>
      </c>
      <c r="R132">
        <f t="shared" si="18"/>
        <v>38.099361402456708</v>
      </c>
    </row>
    <row r="133" spans="5:18" x14ac:dyDescent="0.25">
      <c r="E133">
        <v>128</v>
      </c>
      <c r="F133" s="1">
        <v>132.80199999999999</v>
      </c>
      <c r="G133">
        <v>130.12700000000001</v>
      </c>
      <c r="H133">
        <f t="shared" si="12"/>
        <v>142.72884297950986</v>
      </c>
      <c r="I133">
        <f t="shared" si="15"/>
        <v>-12.601842979509854</v>
      </c>
      <c r="J133">
        <f t="shared" si="13"/>
        <v>54.142000000000003</v>
      </c>
      <c r="K133">
        <f t="shared" si="22"/>
        <v>28.802</v>
      </c>
      <c r="L133">
        <f t="shared" si="22"/>
        <v>60.310662839954787</v>
      </c>
      <c r="M133">
        <f t="shared" si="22"/>
        <v>-31.508662839954788</v>
      </c>
      <c r="O133">
        <f t="shared" si="16"/>
        <v>52.509318430128211</v>
      </c>
      <c r="P133">
        <f t="shared" si="20"/>
        <v>-23.707318430128211</v>
      </c>
      <c r="Q133">
        <f t="shared" si="17"/>
        <v>200.54387807836775</v>
      </c>
      <c r="R133">
        <f t="shared" si="18"/>
        <v>-86.31887807836776</v>
      </c>
    </row>
    <row r="134" spans="5:18" x14ac:dyDescent="0.25">
      <c r="E134">
        <v>129</v>
      </c>
      <c r="F134" s="1">
        <v>49.139000000000003</v>
      </c>
      <c r="G134">
        <v>73.301000000000002</v>
      </c>
      <c r="H134">
        <f t="shared" ref="H134:H197" si="23">C$9+B$9*F134</f>
        <v>55.068631880913422</v>
      </c>
      <c r="I134">
        <f t="shared" si="15"/>
        <v>18.23236811908658</v>
      </c>
      <c r="J134">
        <f t="shared" ref="J134:J197" si="24">SMALL(x,E134)</f>
        <v>54.27</v>
      </c>
      <c r="K134">
        <f t="shared" si="22"/>
        <v>103.09100000000001</v>
      </c>
      <c r="L134">
        <f t="shared" si="22"/>
        <v>60.444778363192306</v>
      </c>
      <c r="M134">
        <f t="shared" si="22"/>
        <v>42.646221636807702</v>
      </c>
      <c r="O134">
        <f t="shared" si="16"/>
        <v>52.611025507093942</v>
      </c>
      <c r="P134">
        <f t="shared" ref="P134:P155" si="25">K134-C$22-B$22*J134</f>
        <v>50.479974492906067</v>
      </c>
      <c r="Q134">
        <f t="shared" si="17"/>
        <v>207.95363101475499</v>
      </c>
      <c r="R134">
        <f t="shared" si="18"/>
        <v>10.785368985245015</v>
      </c>
    </row>
    <row r="135" spans="5:18" x14ac:dyDescent="0.25">
      <c r="E135">
        <v>130</v>
      </c>
      <c r="F135" s="1">
        <v>100.58800000000001</v>
      </c>
      <c r="G135">
        <v>95.114000000000004</v>
      </c>
      <c r="H135">
        <f t="shared" si="23"/>
        <v>108.97573777971802</v>
      </c>
      <c r="I135">
        <f t="shared" ref="I135:I198" si="26">G135-H135</f>
        <v>-13.861737779718013</v>
      </c>
      <c r="J135">
        <f t="shared" si="24"/>
        <v>55.253999999999998</v>
      </c>
      <c r="K135">
        <f t="shared" si="22"/>
        <v>51.128</v>
      </c>
      <c r="L135">
        <f t="shared" si="22"/>
        <v>61.475791448080713</v>
      </c>
      <c r="M135">
        <f t="shared" si="22"/>
        <v>-10.347791448080713</v>
      </c>
      <c r="O135">
        <f t="shared" ref="O135:O155" si="27">C$22+B$22*J135</f>
        <v>53.392898661268042</v>
      </c>
      <c r="P135">
        <f t="shared" si="25"/>
        <v>-2.2648986612680417</v>
      </c>
      <c r="Q135">
        <f t="shared" ref="Q135:Q155" si="28">C$35+B$35*J285</f>
        <v>209.02457976203758</v>
      </c>
      <c r="R135">
        <f t="shared" ref="R135:R155" si="29">K285-C$35-B$35*J285</f>
        <v>45.072420237962405</v>
      </c>
    </row>
    <row r="136" spans="5:18" x14ac:dyDescent="0.25">
      <c r="E136">
        <v>131</v>
      </c>
      <c r="F136" s="1">
        <v>11.757</v>
      </c>
      <c r="G136">
        <v>-0.6</v>
      </c>
      <c r="H136">
        <f t="shared" si="23"/>
        <v>15.900612430406834</v>
      </c>
      <c r="I136">
        <f t="shared" si="26"/>
        <v>-16.500612430406836</v>
      </c>
      <c r="J136">
        <f t="shared" si="24"/>
        <v>55.654000000000003</v>
      </c>
      <c r="K136">
        <f t="shared" si="22"/>
        <v>61.897000000000006</v>
      </c>
      <c r="L136">
        <f t="shared" si="22"/>
        <v>61.894902458197954</v>
      </c>
      <c r="M136">
        <f t="shared" si="22"/>
        <v>2.0975418020512393E-3</v>
      </c>
      <c r="O136">
        <f t="shared" si="27"/>
        <v>53.71073327678598</v>
      </c>
      <c r="P136">
        <f t="shared" si="25"/>
        <v>8.1862667232140254</v>
      </c>
      <c r="Q136">
        <f t="shared" si="28"/>
        <v>214.43590192283523</v>
      </c>
      <c r="R136">
        <f t="shared" si="29"/>
        <v>48.845098077164778</v>
      </c>
    </row>
    <row r="137" spans="5:18" x14ac:dyDescent="0.25">
      <c r="E137">
        <v>132</v>
      </c>
      <c r="F137" s="1">
        <v>32.416000000000004</v>
      </c>
      <c r="G137">
        <v>57.085000000000001</v>
      </c>
      <c r="H137">
        <f t="shared" si="23"/>
        <v>37.546648325436948</v>
      </c>
      <c r="I137">
        <f t="shared" si="26"/>
        <v>19.538351674563053</v>
      </c>
      <c r="J137">
        <f t="shared" si="24"/>
        <v>55.797000000000004</v>
      </c>
      <c r="K137">
        <f t="shared" si="22"/>
        <v>49.103999999999999</v>
      </c>
      <c r="L137">
        <f t="shared" si="22"/>
        <v>62.044734644314872</v>
      </c>
      <c r="M137">
        <f t="shared" si="22"/>
        <v>-12.940734644314873</v>
      </c>
      <c r="O137">
        <f t="shared" si="27"/>
        <v>53.82435915183364</v>
      </c>
      <c r="P137">
        <f t="shared" si="25"/>
        <v>-4.720359151833641</v>
      </c>
      <c r="Q137">
        <f t="shared" si="28"/>
        <v>215.54120185635139</v>
      </c>
      <c r="R137">
        <f t="shared" si="29"/>
        <v>-41.184201856351393</v>
      </c>
    </row>
    <row r="138" spans="5:18" x14ac:dyDescent="0.25">
      <c r="E138">
        <v>133</v>
      </c>
      <c r="F138" s="1">
        <v>101.57600000000001</v>
      </c>
      <c r="G138">
        <v>180.48400000000001</v>
      </c>
      <c r="H138">
        <f t="shared" si="23"/>
        <v>110.01094197470761</v>
      </c>
      <c r="I138">
        <f t="shared" si="26"/>
        <v>70.473058025292403</v>
      </c>
      <c r="J138">
        <f t="shared" si="24"/>
        <v>56.673999999999999</v>
      </c>
      <c r="K138">
        <f t="shared" si="22"/>
        <v>36.715000000000003</v>
      </c>
      <c r="L138">
        <f t="shared" si="22"/>
        <v>62.963635533996907</v>
      </c>
      <c r="M138">
        <f t="shared" si="22"/>
        <v>-26.248635533996904</v>
      </c>
      <c r="O138">
        <f t="shared" si="27"/>
        <v>54.521211546356696</v>
      </c>
      <c r="P138">
        <f t="shared" si="25"/>
        <v>-17.806211546356693</v>
      </c>
      <c r="Q138">
        <f t="shared" si="28"/>
        <v>215.89077569272854</v>
      </c>
      <c r="R138">
        <f t="shared" si="29"/>
        <v>146.77822430727142</v>
      </c>
    </row>
    <row r="139" spans="5:18" x14ac:dyDescent="0.25">
      <c r="E139">
        <v>134</v>
      </c>
      <c r="F139" s="1">
        <v>16.134</v>
      </c>
      <c r="G139">
        <v>47.378999999999998</v>
      </c>
      <c r="H139">
        <f t="shared" si="23"/>
        <v>20.486734658614722</v>
      </c>
      <c r="I139">
        <f t="shared" si="26"/>
        <v>26.892265341385276</v>
      </c>
      <c r="J139">
        <f t="shared" si="24"/>
        <v>56.813000000000002</v>
      </c>
      <c r="K139">
        <f t="shared" si="22"/>
        <v>96.667000000000002</v>
      </c>
      <c r="L139">
        <f t="shared" si="22"/>
        <v>63.109276610012657</v>
      </c>
      <c r="M139">
        <f t="shared" si="22"/>
        <v>33.557723389987345</v>
      </c>
      <c r="O139">
        <f t="shared" si="27"/>
        <v>54.631659075249175</v>
      </c>
      <c r="P139">
        <f t="shared" si="25"/>
        <v>42.035340924750827</v>
      </c>
      <c r="Q139">
        <f t="shared" si="28"/>
        <v>217.94275390568225</v>
      </c>
      <c r="R139">
        <f t="shared" si="29"/>
        <v>-17.893753905682246</v>
      </c>
    </row>
    <row r="140" spans="5:18" x14ac:dyDescent="0.25">
      <c r="E140">
        <v>135</v>
      </c>
      <c r="F140" s="1">
        <v>14.222</v>
      </c>
      <c r="G140">
        <v>12.655999999999999</v>
      </c>
      <c r="H140">
        <f t="shared" si="23"/>
        <v>18.483384030254321</v>
      </c>
      <c r="I140">
        <f t="shared" si="26"/>
        <v>-5.8273840302543221</v>
      </c>
      <c r="J140">
        <f t="shared" si="24"/>
        <v>57.304000000000002</v>
      </c>
      <c r="K140">
        <f t="shared" si="22"/>
        <v>23.045999999999999</v>
      </c>
      <c r="L140">
        <f t="shared" si="22"/>
        <v>63.623735374931563</v>
      </c>
      <c r="M140">
        <f t="shared" si="22"/>
        <v>-40.577735374931564</v>
      </c>
      <c r="O140">
        <f t="shared" si="27"/>
        <v>55.021801065797433</v>
      </c>
      <c r="P140">
        <f t="shared" si="25"/>
        <v>-31.975801065797434</v>
      </c>
      <c r="Q140">
        <f t="shared" si="28"/>
        <v>219.76841842109698</v>
      </c>
      <c r="R140">
        <f t="shared" si="29"/>
        <v>141.70258157890299</v>
      </c>
    </row>
    <row r="141" spans="5:18" x14ac:dyDescent="0.25">
      <c r="E141">
        <v>136</v>
      </c>
      <c r="F141" s="1">
        <v>27.814</v>
      </c>
      <c r="G141">
        <v>28.651000000000003</v>
      </c>
      <c r="H141">
        <f t="shared" si="23"/>
        <v>32.724776154038111</v>
      </c>
      <c r="I141">
        <f t="shared" si="26"/>
        <v>-4.0737761540381072</v>
      </c>
      <c r="J141">
        <f t="shared" si="24"/>
        <v>57.331000000000003</v>
      </c>
      <c r="K141">
        <f t="shared" si="22"/>
        <v>31.456000000000003</v>
      </c>
      <c r="L141">
        <f t="shared" si="22"/>
        <v>63.652025368114479</v>
      </c>
      <c r="M141">
        <f t="shared" si="22"/>
        <v>-32.196025368114476</v>
      </c>
      <c r="O141">
        <f t="shared" si="27"/>
        <v>55.043254902344891</v>
      </c>
      <c r="P141">
        <f t="shared" si="25"/>
        <v>-23.587254902344888</v>
      </c>
      <c r="Q141">
        <f t="shared" si="28"/>
        <v>220.78581973101544</v>
      </c>
      <c r="R141">
        <f t="shared" si="29"/>
        <v>78.467180268984578</v>
      </c>
    </row>
    <row r="142" spans="5:18" x14ac:dyDescent="0.25">
      <c r="E142">
        <v>137</v>
      </c>
      <c r="F142" s="1">
        <v>73.72</v>
      </c>
      <c r="G142">
        <v>104.816</v>
      </c>
      <c r="H142">
        <f t="shared" si="23"/>
        <v>80.824051230143056</v>
      </c>
      <c r="I142">
        <f t="shared" si="26"/>
        <v>23.991948769856947</v>
      </c>
      <c r="J142">
        <f t="shared" si="24"/>
        <v>57.734000000000002</v>
      </c>
      <c r="K142">
        <f t="shared" si="22"/>
        <v>37.869</v>
      </c>
      <c r="L142">
        <f t="shared" si="22"/>
        <v>64.074279710807588</v>
      </c>
      <c r="M142">
        <f t="shared" si="22"/>
        <v>-26.205279710807588</v>
      </c>
      <c r="O142">
        <f t="shared" si="27"/>
        <v>55.363473277479208</v>
      </c>
      <c r="P142">
        <f t="shared" si="25"/>
        <v>-17.494473277479209</v>
      </c>
      <c r="Q142">
        <f t="shared" si="28"/>
        <v>220.98081322934144</v>
      </c>
      <c r="R142">
        <f t="shared" si="29"/>
        <v>-41.452813229341444</v>
      </c>
    </row>
    <row r="143" spans="5:18" x14ac:dyDescent="0.25">
      <c r="E143">
        <v>138</v>
      </c>
      <c r="F143" s="1">
        <v>10.208</v>
      </c>
      <c r="G143">
        <v>19.466000000000001</v>
      </c>
      <c r="H143">
        <f t="shared" si="23"/>
        <v>14.277605043727826</v>
      </c>
      <c r="I143">
        <f t="shared" si="26"/>
        <v>5.188394956272175</v>
      </c>
      <c r="J143">
        <f t="shared" si="24"/>
        <v>57.779000000000003</v>
      </c>
      <c r="K143">
        <f t="shared" si="22"/>
        <v>77.179000000000002</v>
      </c>
      <c r="L143">
        <f t="shared" si="22"/>
        <v>64.121429699445798</v>
      </c>
      <c r="M143">
        <f t="shared" si="22"/>
        <v>13.057570300554204</v>
      </c>
      <c r="O143">
        <f t="shared" si="27"/>
        <v>55.399229671724974</v>
      </c>
      <c r="P143">
        <f t="shared" si="25"/>
        <v>21.779770328275028</v>
      </c>
      <c r="Q143">
        <f t="shared" si="28"/>
        <v>222.25079679097749</v>
      </c>
      <c r="R143">
        <f t="shared" si="29"/>
        <v>-33.509796790977475</v>
      </c>
    </row>
    <row r="144" spans="5:18" x14ac:dyDescent="0.25">
      <c r="E144">
        <v>139</v>
      </c>
      <c r="F144" s="1">
        <v>156.08000000000001</v>
      </c>
      <c r="G144">
        <v>173.94300000000001</v>
      </c>
      <c r="H144">
        <f t="shared" si="23"/>
        <v>167.1190082132826</v>
      </c>
      <c r="I144">
        <f t="shared" si="26"/>
        <v>6.8239917867174142</v>
      </c>
      <c r="J144">
        <f t="shared" si="24"/>
        <v>57.798999999999999</v>
      </c>
      <c r="K144">
        <f t="shared" si="22"/>
        <v>83.385999999999996</v>
      </c>
      <c r="L144">
        <f t="shared" si="22"/>
        <v>64.142385249951644</v>
      </c>
      <c r="M144">
        <f t="shared" si="22"/>
        <v>19.243614750048351</v>
      </c>
      <c r="O144">
        <f t="shared" si="27"/>
        <v>55.415121402500866</v>
      </c>
      <c r="P144">
        <f t="shared" si="25"/>
        <v>27.97087859749913</v>
      </c>
      <c r="Q144">
        <f t="shared" si="28"/>
        <v>223.04087407435009</v>
      </c>
      <c r="R144">
        <f t="shared" si="29"/>
        <v>14.161125925649912</v>
      </c>
    </row>
    <row r="145" spans="5:18" x14ac:dyDescent="0.25">
      <c r="E145">
        <v>140</v>
      </c>
      <c r="F145" s="1">
        <v>57.798999999999999</v>
      </c>
      <c r="G145">
        <v>83.385999999999996</v>
      </c>
      <c r="H145">
        <f t="shared" si="23"/>
        <v>64.142385249951644</v>
      </c>
      <c r="I145">
        <f t="shared" si="26"/>
        <v>19.243614750048351</v>
      </c>
      <c r="J145">
        <f t="shared" si="24"/>
        <v>58.265999999999998</v>
      </c>
      <c r="K145">
        <f t="shared" si="22"/>
        <v>48.664000000000001</v>
      </c>
      <c r="L145">
        <f t="shared" si="22"/>
        <v>64.631697354263522</v>
      </c>
      <c r="M145">
        <f t="shared" si="22"/>
        <v>-15.967697354263521</v>
      </c>
      <c r="O145">
        <f t="shared" si="27"/>
        <v>55.786193316118045</v>
      </c>
      <c r="P145">
        <f t="shared" si="25"/>
        <v>-7.1221933161180431</v>
      </c>
      <c r="Q145">
        <f t="shared" si="28"/>
        <v>223.8420649767983</v>
      </c>
      <c r="R145">
        <f t="shared" si="29"/>
        <v>75.021935023201706</v>
      </c>
    </row>
    <row r="146" spans="5:18" x14ac:dyDescent="0.25">
      <c r="E146">
        <v>141</v>
      </c>
      <c r="F146" s="1">
        <v>94.659000000000006</v>
      </c>
      <c r="G146">
        <v>165.80600000000001</v>
      </c>
      <c r="H146">
        <f t="shared" si="23"/>
        <v>102.76346483225524</v>
      </c>
      <c r="I146">
        <f t="shared" si="26"/>
        <v>63.042535167744774</v>
      </c>
      <c r="J146">
        <f t="shared" si="24"/>
        <v>58.817</v>
      </c>
      <c r="K146">
        <f t="shared" ref="K146:M165" si="30">VLOOKUP($J146,$F$6:$I$305,K$3,FALSE)</f>
        <v>39.08</v>
      </c>
      <c r="L146">
        <f t="shared" si="30"/>
        <v>65.209022770700017</v>
      </c>
      <c r="M146">
        <f t="shared" si="30"/>
        <v>-26.129022770700018</v>
      </c>
      <c r="O146">
        <f t="shared" si="27"/>
        <v>56.224010498993998</v>
      </c>
      <c r="P146">
        <f t="shared" si="25"/>
        <v>-17.144010498994</v>
      </c>
      <c r="Q146">
        <f t="shared" si="28"/>
        <v>224.83723904856558</v>
      </c>
      <c r="R146">
        <f t="shared" si="29"/>
        <v>-16.175239048565572</v>
      </c>
    </row>
    <row r="147" spans="5:18" x14ac:dyDescent="0.25">
      <c r="E147">
        <v>142</v>
      </c>
      <c r="F147" s="1">
        <v>108.622</v>
      </c>
      <c r="G147">
        <v>119.333</v>
      </c>
      <c r="H147">
        <f t="shared" si="23"/>
        <v>117.39358241792276</v>
      </c>
      <c r="I147">
        <f t="shared" si="26"/>
        <v>1.9394175820772404</v>
      </c>
      <c r="J147">
        <f t="shared" si="24"/>
        <v>59.524000000000001</v>
      </c>
      <c r="K147">
        <f t="shared" si="30"/>
        <v>30.433</v>
      </c>
      <c r="L147">
        <f t="shared" si="30"/>
        <v>65.949801481082233</v>
      </c>
      <c r="M147">
        <f t="shared" si="30"/>
        <v>-35.516801481082233</v>
      </c>
      <c r="O147">
        <f t="shared" si="27"/>
        <v>56.785783181921936</v>
      </c>
      <c r="P147">
        <f t="shared" si="25"/>
        <v>-26.352783181921936</v>
      </c>
      <c r="Q147">
        <f t="shared" si="28"/>
        <v>232.22577507580857</v>
      </c>
      <c r="R147">
        <f t="shared" si="29"/>
        <v>-129.82077507580857</v>
      </c>
    </row>
    <row r="148" spans="5:18" x14ac:dyDescent="0.25">
      <c r="E148">
        <v>143</v>
      </c>
      <c r="F148" s="1">
        <v>89.686999999999998</v>
      </c>
      <c r="G148">
        <v>43.314</v>
      </c>
      <c r="H148">
        <f t="shared" si="23"/>
        <v>97.55391497649795</v>
      </c>
      <c r="I148">
        <f t="shared" si="26"/>
        <v>-54.23991497649795</v>
      </c>
      <c r="J148">
        <f t="shared" si="24"/>
        <v>61.258000000000003</v>
      </c>
      <c r="K148">
        <f t="shared" si="30"/>
        <v>29.041000000000004</v>
      </c>
      <c r="L148">
        <f t="shared" si="30"/>
        <v>67.766647709940472</v>
      </c>
      <c r="M148">
        <f t="shared" si="30"/>
        <v>-38.725647709940468</v>
      </c>
      <c r="O148">
        <f t="shared" si="27"/>
        <v>58.163596240192156</v>
      </c>
      <c r="P148">
        <f t="shared" si="25"/>
        <v>-29.122596240192152</v>
      </c>
      <c r="Q148">
        <f t="shared" si="28"/>
        <v>233.27550691394686</v>
      </c>
      <c r="R148">
        <f t="shared" si="29"/>
        <v>-91.082506913946844</v>
      </c>
    </row>
    <row r="149" spans="5:18" x14ac:dyDescent="0.25">
      <c r="E149">
        <v>144</v>
      </c>
      <c r="F149" s="1">
        <v>72.478999999999999</v>
      </c>
      <c r="G149">
        <v>74.39</v>
      </c>
      <c r="H149">
        <f t="shared" si="23"/>
        <v>79.523759321254317</v>
      </c>
      <c r="I149">
        <f t="shared" si="26"/>
        <v>-5.1337593212543169</v>
      </c>
      <c r="J149">
        <f t="shared" si="24"/>
        <v>61.356999999999999</v>
      </c>
      <c r="K149">
        <f t="shared" si="30"/>
        <v>88.067000000000007</v>
      </c>
      <c r="L149">
        <f t="shared" si="30"/>
        <v>67.870377684944486</v>
      </c>
      <c r="M149">
        <f t="shared" si="30"/>
        <v>20.196622315055521</v>
      </c>
      <c r="O149">
        <f t="shared" si="27"/>
        <v>58.242260307532845</v>
      </c>
      <c r="P149">
        <f t="shared" si="25"/>
        <v>29.824739692467162</v>
      </c>
      <c r="Q149">
        <f t="shared" si="28"/>
        <v>238.73734552508805</v>
      </c>
      <c r="R149">
        <f t="shared" si="29"/>
        <v>80.95565447491191</v>
      </c>
    </row>
    <row r="150" spans="5:18" x14ac:dyDescent="0.25">
      <c r="E150">
        <v>145</v>
      </c>
      <c r="F150" s="1">
        <v>63.542999999999999</v>
      </c>
      <c r="G150">
        <v>38.572000000000003</v>
      </c>
      <c r="H150">
        <f t="shared" si="23"/>
        <v>70.160819355235205</v>
      </c>
      <c r="I150">
        <f t="shared" si="26"/>
        <v>-31.588819355235202</v>
      </c>
      <c r="J150">
        <f t="shared" si="24"/>
        <v>61.404000000000003</v>
      </c>
      <c r="K150">
        <f t="shared" si="30"/>
        <v>60.6</v>
      </c>
      <c r="L150">
        <f t="shared" si="30"/>
        <v>67.91962322863327</v>
      </c>
      <c r="M150">
        <f t="shared" si="30"/>
        <v>-7.3196232286332688</v>
      </c>
      <c r="O150">
        <f t="shared" si="27"/>
        <v>58.279605874856202</v>
      </c>
      <c r="P150">
        <f t="shared" si="25"/>
        <v>2.3203941251437996</v>
      </c>
      <c r="Q150">
        <f t="shared" si="28"/>
        <v>239.01619633098426</v>
      </c>
      <c r="R150">
        <f t="shared" si="29"/>
        <v>0.60780366901573757</v>
      </c>
    </row>
    <row r="151" spans="5:18" x14ac:dyDescent="0.25">
      <c r="E151">
        <v>146</v>
      </c>
      <c r="F151" s="1">
        <v>27.774999999999999</v>
      </c>
      <c r="G151">
        <v>19.342000000000002</v>
      </c>
      <c r="H151">
        <f t="shared" si="23"/>
        <v>32.683912830551677</v>
      </c>
      <c r="I151">
        <f t="shared" si="26"/>
        <v>-13.341912830551674</v>
      </c>
      <c r="J151">
        <f t="shared" si="24"/>
        <v>62.198999999999998</v>
      </c>
      <c r="K151">
        <f t="shared" si="30"/>
        <v>74.921000000000006</v>
      </c>
      <c r="L151">
        <f t="shared" si="30"/>
        <v>68.752606361241277</v>
      </c>
      <c r="M151">
        <f t="shared" si="30"/>
        <v>6.1683936387587295</v>
      </c>
      <c r="O151">
        <f t="shared" si="27"/>
        <v>58.911302173198081</v>
      </c>
      <c r="P151">
        <f t="shared" si="25"/>
        <v>16.009697826801926</v>
      </c>
      <c r="Q151">
        <f t="shared" si="28"/>
        <v>250.46726529485292</v>
      </c>
      <c r="R151">
        <f t="shared" si="29"/>
        <v>7.709734705147099</v>
      </c>
    </row>
    <row r="152" spans="5:18" x14ac:dyDescent="0.25">
      <c r="E152">
        <v>147</v>
      </c>
      <c r="F152" s="1">
        <v>57.779000000000003</v>
      </c>
      <c r="G152">
        <v>77.179000000000002</v>
      </c>
      <c r="H152">
        <f t="shared" si="23"/>
        <v>64.121429699445798</v>
      </c>
      <c r="I152">
        <f t="shared" si="26"/>
        <v>13.057570300554204</v>
      </c>
      <c r="J152">
        <f t="shared" si="24"/>
        <v>63.347000000000001</v>
      </c>
      <c r="K152">
        <f t="shared" si="30"/>
        <v>40.195999999999998</v>
      </c>
      <c r="L152">
        <f t="shared" si="30"/>
        <v>69.955454960277748</v>
      </c>
      <c r="M152">
        <f t="shared" si="30"/>
        <v>-29.759454960277751</v>
      </c>
      <c r="O152">
        <f t="shared" si="27"/>
        <v>59.823487519734542</v>
      </c>
      <c r="P152">
        <f t="shared" si="25"/>
        <v>-19.627487519734544</v>
      </c>
      <c r="Q152">
        <f t="shared" si="28"/>
        <v>251.29674540949352</v>
      </c>
      <c r="R152">
        <f t="shared" si="29"/>
        <v>136.29125459050653</v>
      </c>
    </row>
    <row r="153" spans="5:18" x14ac:dyDescent="0.25">
      <c r="E153">
        <v>148</v>
      </c>
      <c r="F153" s="1">
        <v>43.97</v>
      </c>
      <c r="G153">
        <v>57.289000000000001</v>
      </c>
      <c r="H153">
        <f t="shared" si="23"/>
        <v>49.652669852673391</v>
      </c>
      <c r="I153">
        <f t="shared" si="26"/>
        <v>7.6363301473266105</v>
      </c>
      <c r="J153">
        <f t="shared" si="24"/>
        <v>63.542999999999999</v>
      </c>
      <c r="K153">
        <f t="shared" si="30"/>
        <v>38.572000000000003</v>
      </c>
      <c r="L153">
        <f t="shared" si="30"/>
        <v>70.160819355235205</v>
      </c>
      <c r="M153">
        <f t="shared" si="30"/>
        <v>-31.588819355235202</v>
      </c>
      <c r="O153">
        <f t="shared" si="27"/>
        <v>59.979226481338323</v>
      </c>
      <c r="P153">
        <f t="shared" si="25"/>
        <v>-21.40722648133832</v>
      </c>
      <c r="Q153">
        <f t="shared" si="28"/>
        <v>252.8718483312044</v>
      </c>
      <c r="R153">
        <f t="shared" si="29"/>
        <v>-41.959848331204398</v>
      </c>
    </row>
    <row r="154" spans="5:18" x14ac:dyDescent="0.25">
      <c r="E154">
        <v>149</v>
      </c>
      <c r="F154" s="1">
        <v>38.825000000000003</v>
      </c>
      <c r="G154">
        <v>32.567</v>
      </c>
      <c r="H154">
        <f t="shared" si="23"/>
        <v>44.261854485040409</v>
      </c>
      <c r="I154">
        <f t="shared" si="26"/>
        <v>-11.694854485040409</v>
      </c>
      <c r="J154">
        <f t="shared" si="24"/>
        <v>64.016999999999996</v>
      </c>
      <c r="K154">
        <f t="shared" si="30"/>
        <v>36.045999999999999</v>
      </c>
      <c r="L154">
        <f t="shared" si="30"/>
        <v>70.657465902224118</v>
      </c>
      <c r="M154">
        <f t="shared" si="30"/>
        <v>-34.611465902224118</v>
      </c>
      <c r="O154">
        <f t="shared" si="27"/>
        <v>60.355860500727061</v>
      </c>
      <c r="P154">
        <f t="shared" si="25"/>
        <v>-24.309860500727062</v>
      </c>
      <c r="Q154">
        <f t="shared" si="28"/>
        <v>276.37412168902279</v>
      </c>
      <c r="R154">
        <f t="shared" si="29"/>
        <v>-55.913121689022745</v>
      </c>
    </row>
    <row r="155" spans="5:18" x14ac:dyDescent="0.25">
      <c r="E155">
        <v>150</v>
      </c>
      <c r="F155" s="1">
        <v>13.343999999999999</v>
      </c>
      <c r="G155">
        <v>12.98</v>
      </c>
      <c r="H155">
        <f t="shared" si="23"/>
        <v>17.563435363046977</v>
      </c>
      <c r="I155">
        <f t="shared" si="26"/>
        <v>-4.5834353630469771</v>
      </c>
      <c r="J155">
        <f t="shared" si="24"/>
        <v>64.444000000000003</v>
      </c>
      <c r="K155">
        <f t="shared" si="30"/>
        <v>51.309000000000005</v>
      </c>
      <c r="L155">
        <f t="shared" si="30"/>
        <v>71.10486690552429</v>
      </c>
      <c r="M155">
        <f t="shared" si="30"/>
        <v>-19.795866905524285</v>
      </c>
      <c r="O155">
        <f t="shared" si="27"/>
        <v>60.695148952792458</v>
      </c>
      <c r="P155">
        <f t="shared" si="25"/>
        <v>-9.3861489527924533</v>
      </c>
      <c r="Q155">
        <f t="shared" si="28"/>
        <v>302.49718849066289</v>
      </c>
      <c r="R155">
        <f t="shared" si="29"/>
        <v>-107.23218849066288</v>
      </c>
    </row>
    <row r="156" spans="5:18" x14ac:dyDescent="0.25">
      <c r="E156">
        <v>151</v>
      </c>
      <c r="F156" s="1">
        <v>38.395000000000003</v>
      </c>
      <c r="G156">
        <v>9.5760000000000005</v>
      </c>
      <c r="H156">
        <f t="shared" si="23"/>
        <v>43.811310149164377</v>
      </c>
      <c r="I156">
        <f t="shared" si="26"/>
        <v>-34.235310149164377</v>
      </c>
      <c r="J156">
        <f t="shared" si="24"/>
        <v>65.144000000000005</v>
      </c>
      <c r="K156">
        <f t="shared" si="30"/>
        <v>50.389000000000003</v>
      </c>
      <c r="L156">
        <f t="shared" si="30"/>
        <v>71.838311173229457</v>
      </c>
      <c r="M156">
        <f t="shared" si="30"/>
        <v>-21.449311173229454</v>
      </c>
    </row>
    <row r="157" spans="5:18" x14ac:dyDescent="0.25">
      <c r="E157">
        <v>152</v>
      </c>
      <c r="F157" s="1">
        <v>127.51300000000001</v>
      </c>
      <c r="G157">
        <v>141.33500000000001</v>
      </c>
      <c r="H157">
        <f t="shared" si="23"/>
        <v>137.18714764823466</v>
      </c>
      <c r="I157">
        <f t="shared" si="26"/>
        <v>4.1478523517653514</v>
      </c>
      <c r="J157">
        <f t="shared" si="24"/>
        <v>65.174999999999997</v>
      </c>
      <c r="K157">
        <f t="shared" si="30"/>
        <v>47.91</v>
      </c>
      <c r="L157">
        <f t="shared" si="30"/>
        <v>71.870792276513527</v>
      </c>
      <c r="M157">
        <f t="shared" si="30"/>
        <v>-23.96079227651353</v>
      </c>
    </row>
    <row r="158" spans="5:18" x14ac:dyDescent="0.25">
      <c r="E158">
        <v>153</v>
      </c>
      <c r="F158" s="1">
        <v>141.26900000000001</v>
      </c>
      <c r="G158">
        <v>170.77199999999999</v>
      </c>
      <c r="H158">
        <f t="shared" si="23"/>
        <v>151.60037528616652</v>
      </c>
      <c r="I158">
        <f t="shared" si="26"/>
        <v>19.171624713833467</v>
      </c>
      <c r="J158">
        <f t="shared" si="24"/>
        <v>65.204000000000008</v>
      </c>
      <c r="K158">
        <f t="shared" si="30"/>
        <v>103.07</v>
      </c>
      <c r="L158">
        <f t="shared" si="30"/>
        <v>71.901177824747037</v>
      </c>
      <c r="M158">
        <f t="shared" si="30"/>
        <v>31.168822175252956</v>
      </c>
    </row>
    <row r="159" spans="5:18" x14ac:dyDescent="0.25">
      <c r="E159">
        <v>154</v>
      </c>
      <c r="F159" s="1">
        <v>2.2010000000000001</v>
      </c>
      <c r="G159">
        <v>-4.26</v>
      </c>
      <c r="H159">
        <f t="shared" si="23"/>
        <v>5.8880503987059907</v>
      </c>
      <c r="I159">
        <f t="shared" si="26"/>
        <v>-10.14805039870599</v>
      </c>
      <c r="J159">
        <f t="shared" si="24"/>
        <v>65.445999999999998</v>
      </c>
      <c r="K159">
        <f t="shared" si="30"/>
        <v>72.442999999999998</v>
      </c>
      <c r="L159">
        <f t="shared" si="30"/>
        <v>72.154739985867963</v>
      </c>
      <c r="M159">
        <f t="shared" si="30"/>
        <v>0.28826001413203528</v>
      </c>
    </row>
    <row r="160" spans="5:18" x14ac:dyDescent="0.25">
      <c r="E160">
        <v>155</v>
      </c>
      <c r="F160" s="1">
        <v>153.01</v>
      </c>
      <c r="G160">
        <v>229.46299999999999</v>
      </c>
      <c r="H160">
        <f t="shared" si="23"/>
        <v>163.90233121063278</v>
      </c>
      <c r="I160">
        <f t="shared" si="26"/>
        <v>65.560668789367213</v>
      </c>
      <c r="J160">
        <f t="shared" si="24"/>
        <v>65.667000000000002</v>
      </c>
      <c r="K160">
        <f t="shared" si="30"/>
        <v>112.762</v>
      </c>
      <c r="L160">
        <f t="shared" si="30"/>
        <v>72.386298818957741</v>
      </c>
      <c r="M160">
        <f t="shared" si="30"/>
        <v>40.37570118104226</v>
      </c>
    </row>
    <row r="161" spans="5:13" x14ac:dyDescent="0.25">
      <c r="E161">
        <v>156</v>
      </c>
      <c r="F161" s="1">
        <v>67.406000000000006</v>
      </c>
      <c r="G161">
        <v>112.35300000000001</v>
      </c>
      <c r="H161">
        <f t="shared" si="23"/>
        <v>74.208383935442441</v>
      </c>
      <c r="I161">
        <f t="shared" si="26"/>
        <v>38.144616064557567</v>
      </c>
      <c r="J161">
        <f t="shared" si="24"/>
        <v>66.266000000000005</v>
      </c>
      <c r="K161">
        <f t="shared" si="30"/>
        <v>18.754999999999999</v>
      </c>
      <c r="L161">
        <f t="shared" si="30"/>
        <v>73.013917556608305</v>
      </c>
      <c r="M161">
        <f t="shared" si="30"/>
        <v>-54.25891755660831</v>
      </c>
    </row>
    <row r="162" spans="5:13" x14ac:dyDescent="0.25">
      <c r="E162">
        <v>157</v>
      </c>
      <c r="F162" s="1">
        <v>169.5</v>
      </c>
      <c r="G162">
        <v>226.696</v>
      </c>
      <c r="H162">
        <f t="shared" si="23"/>
        <v>181.18018260271594</v>
      </c>
      <c r="I162">
        <f t="shared" si="26"/>
        <v>45.515817397284053</v>
      </c>
      <c r="J162">
        <f t="shared" si="24"/>
        <v>66.528999999999996</v>
      </c>
      <c r="K162">
        <f t="shared" si="30"/>
        <v>42.500999999999998</v>
      </c>
      <c r="L162">
        <f t="shared" si="30"/>
        <v>73.289483045760392</v>
      </c>
      <c r="M162">
        <f t="shared" si="30"/>
        <v>-30.788483045760394</v>
      </c>
    </row>
    <row r="163" spans="5:13" x14ac:dyDescent="0.25">
      <c r="E163">
        <v>158</v>
      </c>
      <c r="F163" s="1">
        <v>47.954000000000001</v>
      </c>
      <c r="G163">
        <v>32.380000000000003</v>
      </c>
      <c r="H163">
        <f t="shared" si="23"/>
        <v>53.827015513441097</v>
      </c>
      <c r="I163">
        <f t="shared" si="26"/>
        <v>-21.447015513441094</v>
      </c>
      <c r="J163">
        <f t="shared" si="24"/>
        <v>66.661000000000001</v>
      </c>
      <c r="K163">
        <f t="shared" si="30"/>
        <v>108.756</v>
      </c>
      <c r="L163">
        <f t="shared" si="30"/>
        <v>73.427789679099078</v>
      </c>
      <c r="M163">
        <f t="shared" si="30"/>
        <v>35.328210320900922</v>
      </c>
    </row>
    <row r="164" spans="5:13" x14ac:dyDescent="0.25">
      <c r="E164">
        <v>159</v>
      </c>
      <c r="F164" s="1">
        <v>114.56700000000001</v>
      </c>
      <c r="G164">
        <v>44.902000000000001</v>
      </c>
      <c r="H164">
        <f t="shared" si="23"/>
        <v>123.62261980579024</v>
      </c>
      <c r="I164">
        <f t="shared" si="26"/>
        <v>-78.720619805790236</v>
      </c>
      <c r="J164">
        <f t="shared" si="24"/>
        <v>67.194999999999993</v>
      </c>
      <c r="K164">
        <f t="shared" si="30"/>
        <v>98.132000000000005</v>
      </c>
      <c r="L164">
        <f t="shared" si="30"/>
        <v>73.987302877605586</v>
      </c>
      <c r="M164">
        <f t="shared" si="30"/>
        <v>24.144697122394419</v>
      </c>
    </row>
    <row r="165" spans="5:13" x14ac:dyDescent="0.25">
      <c r="E165">
        <v>160</v>
      </c>
      <c r="F165" s="1">
        <v>131.637</v>
      </c>
      <c r="G165">
        <v>140.89600000000002</v>
      </c>
      <c r="H165">
        <f t="shared" si="23"/>
        <v>141.50818216254339</v>
      </c>
      <c r="I165">
        <f t="shared" si="26"/>
        <v>-0.61218216254337676</v>
      </c>
      <c r="J165">
        <f t="shared" si="24"/>
        <v>67.406000000000006</v>
      </c>
      <c r="K165">
        <f t="shared" si="30"/>
        <v>112.35300000000001</v>
      </c>
      <c r="L165">
        <f t="shared" si="30"/>
        <v>74.208383935442441</v>
      </c>
      <c r="M165">
        <f t="shared" si="30"/>
        <v>38.144616064557567</v>
      </c>
    </row>
    <row r="166" spans="5:13" x14ac:dyDescent="0.25">
      <c r="E166">
        <v>161</v>
      </c>
      <c r="F166" s="1">
        <v>56.673999999999999</v>
      </c>
      <c r="G166">
        <v>36.715000000000003</v>
      </c>
      <c r="H166">
        <f t="shared" si="23"/>
        <v>62.963635533996907</v>
      </c>
      <c r="I166">
        <f t="shared" si="26"/>
        <v>-26.248635533996904</v>
      </c>
      <c r="J166">
        <f t="shared" si="24"/>
        <v>69.194000000000003</v>
      </c>
      <c r="K166">
        <f t="shared" ref="K166:M185" si="31">VLOOKUP($J166,$F$6:$I$305,K$3,FALSE)</f>
        <v>56.718000000000004</v>
      </c>
      <c r="L166">
        <f t="shared" si="31"/>
        <v>76.081810150666499</v>
      </c>
      <c r="M166">
        <f t="shared" si="31"/>
        <v>-19.363810150666495</v>
      </c>
    </row>
    <row r="167" spans="5:13" x14ac:dyDescent="0.25">
      <c r="E167">
        <v>162</v>
      </c>
      <c r="F167" s="1">
        <v>30.731000000000002</v>
      </c>
      <c r="G167">
        <v>53.145000000000003</v>
      </c>
      <c r="H167">
        <f t="shared" si="23"/>
        <v>35.781143195318073</v>
      </c>
      <c r="I167">
        <f t="shared" si="26"/>
        <v>17.36385680468193</v>
      </c>
      <c r="J167">
        <f t="shared" si="24"/>
        <v>69.224999999999994</v>
      </c>
      <c r="K167">
        <f t="shared" si="31"/>
        <v>143.13</v>
      </c>
      <c r="L167">
        <f t="shared" si="31"/>
        <v>76.114291253950583</v>
      </c>
      <c r="M167">
        <f t="shared" si="31"/>
        <v>67.015708746049413</v>
      </c>
    </row>
    <row r="168" spans="5:13" x14ac:dyDescent="0.25">
      <c r="E168">
        <v>163</v>
      </c>
      <c r="F168" s="1">
        <v>17.495000000000001</v>
      </c>
      <c r="G168">
        <v>41.201999999999998</v>
      </c>
      <c r="H168">
        <f t="shared" si="23"/>
        <v>21.912759870538629</v>
      </c>
      <c r="I168">
        <f t="shared" si="26"/>
        <v>19.289240129461369</v>
      </c>
      <c r="J168">
        <f t="shared" si="24"/>
        <v>70.355000000000004</v>
      </c>
      <c r="K168">
        <f t="shared" si="31"/>
        <v>62.367999999999995</v>
      </c>
      <c r="L168">
        <f t="shared" si="31"/>
        <v>77.298279857531782</v>
      </c>
      <c r="M168">
        <f t="shared" si="31"/>
        <v>-14.930279857531787</v>
      </c>
    </row>
    <row r="169" spans="5:13" x14ac:dyDescent="0.25">
      <c r="E169">
        <v>164</v>
      </c>
      <c r="F169" s="1">
        <v>69.194000000000003</v>
      </c>
      <c r="G169">
        <v>56.718000000000004</v>
      </c>
      <c r="H169">
        <f t="shared" si="23"/>
        <v>76.081810150666499</v>
      </c>
      <c r="I169">
        <f t="shared" si="26"/>
        <v>-19.363810150666495</v>
      </c>
      <c r="J169">
        <f t="shared" si="24"/>
        <v>70.988</v>
      </c>
      <c r="K169">
        <f t="shared" si="31"/>
        <v>94.149000000000001</v>
      </c>
      <c r="L169">
        <f t="shared" si="31"/>
        <v>77.961523031042319</v>
      </c>
      <c r="M169">
        <f t="shared" si="31"/>
        <v>16.187476968957682</v>
      </c>
    </row>
    <row r="170" spans="5:13" x14ac:dyDescent="0.25">
      <c r="E170">
        <v>165</v>
      </c>
      <c r="F170" s="1">
        <v>65.174999999999997</v>
      </c>
      <c r="G170">
        <v>47.91</v>
      </c>
      <c r="H170">
        <f t="shared" si="23"/>
        <v>71.870792276513527</v>
      </c>
      <c r="I170">
        <f t="shared" si="26"/>
        <v>-23.96079227651353</v>
      </c>
      <c r="J170">
        <f t="shared" si="24"/>
        <v>71.064999999999998</v>
      </c>
      <c r="K170">
        <f t="shared" si="31"/>
        <v>91.960999999999999</v>
      </c>
      <c r="L170">
        <f t="shared" si="31"/>
        <v>78.042201900489886</v>
      </c>
      <c r="M170">
        <f t="shared" si="31"/>
        <v>13.918798099510113</v>
      </c>
    </row>
    <row r="171" spans="5:13" x14ac:dyDescent="0.25">
      <c r="E171">
        <v>166</v>
      </c>
      <c r="F171" s="1">
        <v>83.6</v>
      </c>
      <c r="G171">
        <v>85.165999999999997</v>
      </c>
      <c r="H171">
        <f t="shared" si="23"/>
        <v>91.176093180038862</v>
      </c>
      <c r="I171">
        <f t="shared" si="26"/>
        <v>-6.0100931800388651</v>
      </c>
      <c r="J171">
        <f t="shared" si="24"/>
        <v>71.677999999999997</v>
      </c>
      <c r="K171">
        <f t="shared" si="31"/>
        <v>124.983</v>
      </c>
      <c r="L171">
        <f t="shared" si="31"/>
        <v>78.684489523494548</v>
      </c>
      <c r="M171">
        <f t="shared" si="31"/>
        <v>46.298510476505456</v>
      </c>
    </row>
    <row r="172" spans="5:13" x14ac:dyDescent="0.25">
      <c r="E172">
        <v>167</v>
      </c>
      <c r="F172" s="1">
        <v>164.798</v>
      </c>
      <c r="G172">
        <v>214.03399999999999</v>
      </c>
      <c r="H172">
        <f t="shared" si="23"/>
        <v>176.25353267878785</v>
      </c>
      <c r="I172">
        <f t="shared" si="26"/>
        <v>37.780467321212143</v>
      </c>
      <c r="J172">
        <f t="shared" si="24"/>
        <v>72.209999999999994</v>
      </c>
      <c r="K172">
        <f t="shared" si="31"/>
        <v>79.343000000000004</v>
      </c>
      <c r="L172">
        <f t="shared" si="31"/>
        <v>79.241907166950469</v>
      </c>
      <c r="M172">
        <f t="shared" si="31"/>
        <v>0.10109283304953465</v>
      </c>
    </row>
    <row r="173" spans="5:13" x14ac:dyDescent="0.25">
      <c r="E173">
        <v>168</v>
      </c>
      <c r="F173" s="1">
        <v>7.77</v>
      </c>
      <c r="G173">
        <v>7.9830000000000005</v>
      </c>
      <c r="H173">
        <f t="shared" si="23"/>
        <v>11.723123437063252</v>
      </c>
      <c r="I173">
        <f t="shared" si="26"/>
        <v>-3.7401234370632519</v>
      </c>
      <c r="J173">
        <f t="shared" si="24"/>
        <v>72.478999999999999</v>
      </c>
      <c r="K173">
        <f t="shared" si="31"/>
        <v>74.39</v>
      </c>
      <c r="L173">
        <f t="shared" si="31"/>
        <v>79.523759321254317</v>
      </c>
      <c r="M173">
        <f t="shared" si="31"/>
        <v>-5.1337593212543169</v>
      </c>
    </row>
    <row r="174" spans="5:13" x14ac:dyDescent="0.25">
      <c r="E174">
        <v>169</v>
      </c>
      <c r="F174" s="1">
        <v>105.38</v>
      </c>
      <c r="G174">
        <v>144.73500000000001</v>
      </c>
      <c r="H174">
        <f t="shared" si="23"/>
        <v>113.99668768092253</v>
      </c>
      <c r="I174">
        <f t="shared" si="26"/>
        <v>30.73831231907748</v>
      </c>
      <c r="J174">
        <f t="shared" si="24"/>
        <v>73.72</v>
      </c>
      <c r="K174">
        <f t="shared" si="31"/>
        <v>104.816</v>
      </c>
      <c r="L174">
        <f t="shared" si="31"/>
        <v>80.824051230143056</v>
      </c>
      <c r="M174">
        <f t="shared" si="31"/>
        <v>23.991948769856947</v>
      </c>
    </row>
    <row r="175" spans="5:13" x14ac:dyDescent="0.25">
      <c r="E175">
        <v>170</v>
      </c>
      <c r="F175" s="1">
        <v>105.95</v>
      </c>
      <c r="G175">
        <v>154.12</v>
      </c>
      <c r="H175">
        <f t="shared" si="23"/>
        <v>114.5939208703396</v>
      </c>
      <c r="I175">
        <f t="shared" si="26"/>
        <v>39.526079129660403</v>
      </c>
      <c r="J175">
        <f t="shared" si="24"/>
        <v>74.155000000000001</v>
      </c>
      <c r="K175">
        <f t="shared" si="31"/>
        <v>90.921999999999997</v>
      </c>
      <c r="L175">
        <f t="shared" si="31"/>
        <v>81.279834453645549</v>
      </c>
      <c r="M175">
        <f t="shared" si="31"/>
        <v>9.6421655463544482</v>
      </c>
    </row>
    <row r="176" spans="5:13" x14ac:dyDescent="0.25">
      <c r="E176">
        <v>171</v>
      </c>
      <c r="F176" s="1">
        <v>132.04400000000001</v>
      </c>
      <c r="G176">
        <v>134.31399999999999</v>
      </c>
      <c r="H176">
        <f t="shared" si="23"/>
        <v>141.93462761533772</v>
      </c>
      <c r="I176">
        <f t="shared" si="26"/>
        <v>-7.6206276153377246</v>
      </c>
      <c r="J176">
        <f t="shared" si="24"/>
        <v>74.427000000000007</v>
      </c>
      <c r="K176">
        <f t="shared" si="31"/>
        <v>104.32</v>
      </c>
      <c r="L176">
        <f t="shared" si="31"/>
        <v>81.564829940525286</v>
      </c>
      <c r="M176">
        <f t="shared" si="31"/>
        <v>22.755170059474708</v>
      </c>
    </row>
    <row r="177" spans="5:13" x14ac:dyDescent="0.25">
      <c r="E177">
        <v>172</v>
      </c>
      <c r="F177" s="1">
        <v>166.10300000000001</v>
      </c>
      <c r="G177">
        <v>43.253</v>
      </c>
      <c r="H177">
        <f t="shared" si="23"/>
        <v>177.6208823492953</v>
      </c>
      <c r="I177">
        <f t="shared" si="26"/>
        <v>-134.36788234929531</v>
      </c>
      <c r="J177">
        <f t="shared" si="24"/>
        <v>76.594999999999999</v>
      </c>
      <c r="K177">
        <f t="shared" si="31"/>
        <v>96.081000000000003</v>
      </c>
      <c r="L177">
        <f t="shared" si="31"/>
        <v>83.836411615360717</v>
      </c>
      <c r="M177">
        <f t="shared" si="31"/>
        <v>12.244588384639286</v>
      </c>
    </row>
    <row r="178" spans="5:13" x14ac:dyDescent="0.25">
      <c r="E178">
        <v>173</v>
      </c>
      <c r="F178" s="1">
        <v>32.798999999999999</v>
      </c>
      <c r="G178">
        <v>53.83</v>
      </c>
      <c r="H178">
        <f t="shared" si="23"/>
        <v>37.947947117624196</v>
      </c>
      <c r="I178">
        <f t="shared" si="26"/>
        <v>15.882052882375802</v>
      </c>
      <c r="J178">
        <f t="shared" si="24"/>
        <v>76.674000000000007</v>
      </c>
      <c r="K178">
        <f t="shared" si="31"/>
        <v>50.136000000000003</v>
      </c>
      <c r="L178">
        <f t="shared" si="31"/>
        <v>83.919186039858872</v>
      </c>
      <c r="M178">
        <f t="shared" si="31"/>
        <v>-33.783186039858869</v>
      </c>
    </row>
    <row r="179" spans="5:13" x14ac:dyDescent="0.25">
      <c r="E179">
        <v>174</v>
      </c>
      <c r="F179" s="1">
        <v>16.870999999999999</v>
      </c>
      <c r="G179">
        <v>32.603999999999999</v>
      </c>
      <c r="H179">
        <f t="shared" si="23"/>
        <v>21.258946694755736</v>
      </c>
      <c r="I179">
        <f t="shared" si="26"/>
        <v>11.345053305244264</v>
      </c>
      <c r="J179">
        <f t="shared" si="24"/>
        <v>76.908000000000001</v>
      </c>
      <c r="K179">
        <f t="shared" si="31"/>
        <v>85.96</v>
      </c>
      <c r="L179">
        <f t="shared" si="31"/>
        <v>84.164365980777461</v>
      </c>
      <c r="M179">
        <f t="shared" si="31"/>
        <v>1.7956340192225326</v>
      </c>
    </row>
    <row r="180" spans="5:13" x14ac:dyDescent="0.25">
      <c r="E180">
        <v>175</v>
      </c>
      <c r="F180" s="1">
        <v>36.789000000000001</v>
      </c>
      <c r="G180">
        <v>54.257000000000005</v>
      </c>
      <c r="H180">
        <f t="shared" si="23"/>
        <v>42.128579443543664</v>
      </c>
      <c r="I180">
        <f t="shared" si="26"/>
        <v>12.128420556456341</v>
      </c>
      <c r="J180">
        <f t="shared" si="24"/>
        <v>76.915999999999997</v>
      </c>
      <c r="K180">
        <f t="shared" si="31"/>
        <v>59.647999999999996</v>
      </c>
      <c r="L180">
        <f t="shared" si="31"/>
        <v>84.172748200979797</v>
      </c>
      <c r="M180">
        <f t="shared" si="31"/>
        <v>-24.524748200979801</v>
      </c>
    </row>
    <row r="181" spans="5:13" x14ac:dyDescent="0.25">
      <c r="E181">
        <v>176</v>
      </c>
      <c r="F181" s="1">
        <v>85.510999999999996</v>
      </c>
      <c r="G181">
        <v>31.308</v>
      </c>
      <c r="H181">
        <f t="shared" si="23"/>
        <v>93.178396030873969</v>
      </c>
      <c r="I181">
        <f t="shared" si="26"/>
        <v>-61.87039603087397</v>
      </c>
      <c r="J181">
        <f t="shared" si="24"/>
        <v>77.396000000000001</v>
      </c>
      <c r="K181">
        <f t="shared" si="31"/>
        <v>128.959</v>
      </c>
      <c r="L181">
        <f t="shared" si="31"/>
        <v>84.675681413120486</v>
      </c>
      <c r="M181">
        <f t="shared" si="31"/>
        <v>44.283318586879517</v>
      </c>
    </row>
    <row r="182" spans="5:13" x14ac:dyDescent="0.25">
      <c r="E182">
        <v>177</v>
      </c>
      <c r="F182" s="1">
        <v>126.098</v>
      </c>
      <c r="G182">
        <v>178.83500000000001</v>
      </c>
      <c r="H182">
        <f t="shared" si="23"/>
        <v>135.70454244994494</v>
      </c>
      <c r="I182">
        <f t="shared" si="26"/>
        <v>43.13045755005507</v>
      </c>
      <c r="J182">
        <f t="shared" si="24"/>
        <v>77.522000000000006</v>
      </c>
      <c r="K182">
        <f t="shared" si="31"/>
        <v>111.26300000000001</v>
      </c>
      <c r="L182">
        <f t="shared" si="31"/>
        <v>84.807701381307425</v>
      </c>
      <c r="M182">
        <f t="shared" si="31"/>
        <v>26.455298618692581</v>
      </c>
    </row>
    <row r="183" spans="5:13" x14ac:dyDescent="0.25">
      <c r="E183">
        <v>178</v>
      </c>
      <c r="F183" s="1">
        <v>51.121000000000002</v>
      </c>
      <c r="G183">
        <v>30.602000000000004</v>
      </c>
      <c r="H183">
        <f t="shared" si="23"/>
        <v>57.145326936044341</v>
      </c>
      <c r="I183">
        <f t="shared" si="26"/>
        <v>-26.543326936044338</v>
      </c>
      <c r="J183">
        <f t="shared" si="24"/>
        <v>83.6</v>
      </c>
      <c r="K183">
        <f t="shared" si="31"/>
        <v>85.165999999999997</v>
      </c>
      <c r="L183">
        <f t="shared" si="31"/>
        <v>91.176093180038862</v>
      </c>
      <c r="M183">
        <f t="shared" si="31"/>
        <v>-6.0100931800388651</v>
      </c>
    </row>
    <row r="184" spans="5:13" x14ac:dyDescent="0.25">
      <c r="E184">
        <v>179</v>
      </c>
      <c r="F184" s="1">
        <v>77.396000000000001</v>
      </c>
      <c r="G184">
        <v>128.959</v>
      </c>
      <c r="H184">
        <f t="shared" si="23"/>
        <v>84.675681413120486</v>
      </c>
      <c r="I184">
        <f t="shared" si="26"/>
        <v>44.283318586879517</v>
      </c>
      <c r="J184">
        <f t="shared" si="24"/>
        <v>84.076999999999998</v>
      </c>
      <c r="K184">
        <f t="shared" si="31"/>
        <v>94.382000000000005</v>
      </c>
      <c r="L184">
        <f t="shared" si="31"/>
        <v>91.675883059603663</v>
      </c>
      <c r="M184">
        <f t="shared" si="31"/>
        <v>2.7061169403963419</v>
      </c>
    </row>
    <row r="185" spans="5:13" x14ac:dyDescent="0.25">
      <c r="E185">
        <v>180</v>
      </c>
      <c r="F185" s="1">
        <v>19.864999999999998</v>
      </c>
      <c r="G185">
        <v>32.441000000000003</v>
      </c>
      <c r="H185">
        <f t="shared" si="23"/>
        <v>24.395992605483269</v>
      </c>
      <c r="I185">
        <f t="shared" si="26"/>
        <v>8.045007394516734</v>
      </c>
      <c r="J185">
        <f t="shared" si="24"/>
        <v>84.171000000000006</v>
      </c>
      <c r="K185">
        <f t="shared" si="31"/>
        <v>107.48400000000001</v>
      </c>
      <c r="L185">
        <f t="shared" si="31"/>
        <v>91.774374146981231</v>
      </c>
      <c r="M185">
        <f t="shared" si="31"/>
        <v>15.709625853018778</v>
      </c>
    </row>
    <row r="186" spans="5:13" x14ac:dyDescent="0.25">
      <c r="E186">
        <v>181</v>
      </c>
      <c r="F186" s="1">
        <v>187.345</v>
      </c>
      <c r="G186">
        <v>176.72400000000002</v>
      </c>
      <c r="H186">
        <f t="shared" si="23"/>
        <v>199.87777254157129</v>
      </c>
      <c r="I186">
        <f t="shared" si="26"/>
        <v>-23.153772541571271</v>
      </c>
      <c r="J186">
        <f t="shared" si="24"/>
        <v>84.242000000000004</v>
      </c>
      <c r="K186">
        <f t="shared" ref="K186:M205" si="32">VLOOKUP($J186,$F$6:$I$305,K$3,FALSE)</f>
        <v>91.412000000000006</v>
      </c>
      <c r="L186">
        <f t="shared" si="32"/>
        <v>91.848766351277035</v>
      </c>
      <c r="M186">
        <f t="shared" si="32"/>
        <v>-0.43676635127702923</v>
      </c>
    </row>
    <row r="187" spans="5:13" x14ac:dyDescent="0.25">
      <c r="E187">
        <v>182</v>
      </c>
      <c r="F187" s="1">
        <v>23.06</v>
      </c>
      <c r="G187">
        <v>27.100999999999999</v>
      </c>
      <c r="H187">
        <f t="shared" si="23"/>
        <v>27.743641798794719</v>
      </c>
      <c r="I187">
        <f t="shared" si="26"/>
        <v>-0.64264179879472039</v>
      </c>
      <c r="J187">
        <f t="shared" si="24"/>
        <v>84.626999999999995</v>
      </c>
      <c r="K187">
        <f t="shared" si="32"/>
        <v>85.912999999999997</v>
      </c>
      <c r="L187">
        <f t="shared" si="32"/>
        <v>92.252160698514871</v>
      </c>
      <c r="M187">
        <f t="shared" si="32"/>
        <v>-6.3391606985148741</v>
      </c>
    </row>
    <row r="188" spans="5:13" x14ac:dyDescent="0.25">
      <c r="E188">
        <v>183</v>
      </c>
      <c r="F188" s="1">
        <v>9.8740000000000006</v>
      </c>
      <c r="G188">
        <v>41.457999999999998</v>
      </c>
      <c r="H188">
        <f t="shared" si="23"/>
        <v>13.927647350279932</v>
      </c>
      <c r="I188">
        <f t="shared" si="26"/>
        <v>27.530352649720065</v>
      </c>
      <c r="J188">
        <f t="shared" si="24"/>
        <v>85.198999999999998</v>
      </c>
      <c r="K188">
        <f t="shared" si="32"/>
        <v>148.88300000000001</v>
      </c>
      <c r="L188">
        <f t="shared" si="32"/>
        <v>92.851489442982526</v>
      </c>
      <c r="M188">
        <f t="shared" si="32"/>
        <v>56.031510557017484</v>
      </c>
    </row>
    <row r="189" spans="5:13" x14ac:dyDescent="0.25">
      <c r="E189">
        <v>184</v>
      </c>
      <c r="F189" s="1">
        <v>202.102</v>
      </c>
      <c r="G189">
        <v>263.28100000000001</v>
      </c>
      <c r="H189">
        <f t="shared" si="23"/>
        <v>215.33982548232154</v>
      </c>
      <c r="I189">
        <f t="shared" si="26"/>
        <v>47.941174517678462</v>
      </c>
      <c r="J189">
        <f t="shared" si="24"/>
        <v>85.510999999999996</v>
      </c>
      <c r="K189">
        <f t="shared" si="32"/>
        <v>31.308</v>
      </c>
      <c r="L189">
        <f t="shared" si="32"/>
        <v>93.178396030873969</v>
      </c>
      <c r="M189">
        <f t="shared" si="32"/>
        <v>-61.87039603087397</v>
      </c>
    </row>
    <row r="190" spans="5:13" x14ac:dyDescent="0.25">
      <c r="E190">
        <v>185</v>
      </c>
      <c r="F190" s="1">
        <v>130.989</v>
      </c>
      <c r="G190">
        <v>94.649000000000001</v>
      </c>
      <c r="H190">
        <f t="shared" si="23"/>
        <v>140.82922232615346</v>
      </c>
      <c r="I190">
        <f t="shared" si="26"/>
        <v>-46.180222326153455</v>
      </c>
      <c r="J190">
        <f t="shared" si="24"/>
        <v>87.525999999999996</v>
      </c>
      <c r="K190">
        <f t="shared" si="32"/>
        <v>95.364999999999995</v>
      </c>
      <c r="L190">
        <f t="shared" si="32"/>
        <v>95.289667744339567</v>
      </c>
      <c r="M190">
        <f t="shared" si="32"/>
        <v>7.533225566042745E-2</v>
      </c>
    </row>
    <row r="191" spans="5:13" x14ac:dyDescent="0.25">
      <c r="E191">
        <v>186</v>
      </c>
      <c r="F191" s="1">
        <v>24.914999999999999</v>
      </c>
      <c r="G191">
        <v>30.247</v>
      </c>
      <c r="H191">
        <f t="shared" si="23"/>
        <v>29.687269108213414</v>
      </c>
      <c r="I191">
        <f t="shared" si="26"/>
        <v>0.55973089178658597</v>
      </c>
      <c r="J191">
        <f t="shared" si="24"/>
        <v>87.772000000000006</v>
      </c>
      <c r="K191">
        <f t="shared" si="32"/>
        <v>55.811000000000007</v>
      </c>
      <c r="L191">
        <f t="shared" si="32"/>
        <v>95.547421015561667</v>
      </c>
      <c r="M191">
        <f t="shared" si="32"/>
        <v>-39.73642101556166</v>
      </c>
    </row>
    <row r="192" spans="5:13" x14ac:dyDescent="0.25">
      <c r="E192">
        <v>187</v>
      </c>
      <c r="F192" s="1">
        <v>188.352</v>
      </c>
      <c r="G192">
        <v>114.22499999999999</v>
      </c>
      <c r="H192">
        <f t="shared" si="23"/>
        <v>200.93288450954145</v>
      </c>
      <c r="I192">
        <f t="shared" si="26"/>
        <v>-86.707884509541458</v>
      </c>
      <c r="J192">
        <f t="shared" si="24"/>
        <v>87.787999999999997</v>
      </c>
      <c r="K192">
        <f t="shared" si="32"/>
        <v>48.346000000000004</v>
      </c>
      <c r="L192">
        <f t="shared" si="32"/>
        <v>95.564185455966353</v>
      </c>
      <c r="M192">
        <f t="shared" si="32"/>
        <v>-47.218185455966349</v>
      </c>
    </row>
    <row r="193" spans="5:13" x14ac:dyDescent="0.25">
      <c r="E193">
        <v>188</v>
      </c>
      <c r="F193" s="1">
        <v>4.7620000000000005</v>
      </c>
      <c r="G193">
        <v>3.7880000000000003</v>
      </c>
      <c r="H193">
        <f t="shared" si="23"/>
        <v>8.5714086409816161</v>
      </c>
      <c r="I193">
        <f t="shared" si="26"/>
        <v>-4.7834086409816159</v>
      </c>
      <c r="J193">
        <f t="shared" si="24"/>
        <v>87.939000000000007</v>
      </c>
      <c r="K193">
        <f t="shared" si="32"/>
        <v>170.79499999999999</v>
      </c>
      <c r="L193">
        <f t="shared" si="32"/>
        <v>95.722399862285627</v>
      </c>
      <c r="M193">
        <f t="shared" si="32"/>
        <v>75.07260013771436</v>
      </c>
    </row>
    <row r="194" spans="5:13" x14ac:dyDescent="0.25">
      <c r="E194">
        <v>189</v>
      </c>
      <c r="F194" s="1">
        <v>27.058</v>
      </c>
      <c r="G194">
        <v>56.018000000000001</v>
      </c>
      <c r="H194">
        <f t="shared" si="23"/>
        <v>31.932656344916523</v>
      </c>
      <c r="I194">
        <f t="shared" si="26"/>
        <v>24.085343655083477</v>
      </c>
      <c r="J194">
        <f t="shared" si="24"/>
        <v>89.686999999999998</v>
      </c>
      <c r="K194">
        <f t="shared" si="32"/>
        <v>43.314</v>
      </c>
      <c r="L194">
        <f t="shared" si="32"/>
        <v>97.55391497649795</v>
      </c>
      <c r="M194">
        <f t="shared" si="32"/>
        <v>-54.23991497649795</v>
      </c>
    </row>
    <row r="195" spans="5:13" x14ac:dyDescent="0.25">
      <c r="E195">
        <v>190</v>
      </c>
      <c r="F195" s="1">
        <v>92.037000000000006</v>
      </c>
      <c r="G195">
        <v>55.456000000000003</v>
      </c>
      <c r="H195">
        <f t="shared" si="23"/>
        <v>100.01619216093674</v>
      </c>
      <c r="I195">
        <f t="shared" si="26"/>
        <v>-44.560192160936737</v>
      </c>
      <c r="J195">
        <f t="shared" si="24"/>
        <v>89.787999999999997</v>
      </c>
      <c r="K195">
        <f t="shared" si="32"/>
        <v>95.698999999999998</v>
      </c>
      <c r="L195">
        <f t="shared" si="32"/>
        <v>97.659740506552552</v>
      </c>
      <c r="M195">
        <f t="shared" si="32"/>
        <v>-1.9607405065525541</v>
      </c>
    </row>
    <row r="196" spans="5:13" x14ac:dyDescent="0.25">
      <c r="E196">
        <v>191</v>
      </c>
      <c r="F196" s="1">
        <v>2.371</v>
      </c>
      <c r="G196">
        <v>41.65</v>
      </c>
      <c r="H196">
        <f t="shared" si="23"/>
        <v>6.0661725780058173</v>
      </c>
      <c r="I196">
        <f t="shared" si="26"/>
        <v>35.583827421994179</v>
      </c>
      <c r="J196">
        <f t="shared" si="24"/>
        <v>90.426000000000002</v>
      </c>
      <c r="K196">
        <f t="shared" si="32"/>
        <v>66.626999999999995</v>
      </c>
      <c r="L196">
        <f t="shared" si="32"/>
        <v>98.328222567689551</v>
      </c>
      <c r="M196">
        <f t="shared" si="32"/>
        <v>-31.701222567689555</v>
      </c>
    </row>
    <row r="197" spans="5:13" x14ac:dyDescent="0.25">
      <c r="E197">
        <v>192</v>
      </c>
      <c r="F197" s="1">
        <v>107.889</v>
      </c>
      <c r="G197">
        <v>82.614999999999995</v>
      </c>
      <c r="H197">
        <f t="shared" si="23"/>
        <v>116.62556149188292</v>
      </c>
      <c r="I197">
        <f t="shared" si="26"/>
        <v>-34.010561491882925</v>
      </c>
      <c r="J197">
        <f t="shared" si="24"/>
        <v>90.593000000000004</v>
      </c>
      <c r="K197">
        <f t="shared" si="32"/>
        <v>86.183999999999997</v>
      </c>
      <c r="L197">
        <f t="shared" si="32"/>
        <v>98.503201414413496</v>
      </c>
      <c r="M197">
        <f t="shared" si="32"/>
        <v>-12.319201414413499</v>
      </c>
    </row>
    <row r="198" spans="5:13" x14ac:dyDescent="0.25">
      <c r="E198">
        <v>193</v>
      </c>
      <c r="F198" s="1">
        <v>91.492999999999995</v>
      </c>
      <c r="G198">
        <v>81.191000000000003</v>
      </c>
      <c r="H198">
        <f t="shared" ref="H198:H261" si="33">C$9+B$9*F198</f>
        <v>99.44620118717728</v>
      </c>
      <c r="I198">
        <f t="shared" si="26"/>
        <v>-18.255201187177278</v>
      </c>
      <c r="J198">
        <f t="shared" ref="J198:J261" si="34">SMALL(x,E198)</f>
        <v>90.594999999999999</v>
      </c>
      <c r="K198">
        <f t="shared" si="32"/>
        <v>34.206000000000003</v>
      </c>
      <c r="L198">
        <f t="shared" si="32"/>
        <v>98.505296969464084</v>
      </c>
      <c r="M198">
        <f t="shared" si="32"/>
        <v>-64.299296969464081</v>
      </c>
    </row>
    <row r="199" spans="5:13" x14ac:dyDescent="0.25">
      <c r="E199">
        <v>194</v>
      </c>
      <c r="F199" s="1">
        <v>103.732</v>
      </c>
      <c r="G199">
        <v>112.846</v>
      </c>
      <c r="H199">
        <f t="shared" si="33"/>
        <v>112.26995031923951</v>
      </c>
      <c r="I199">
        <f t="shared" ref="I199:I262" si="35">G199-H199</f>
        <v>0.5760496807604909</v>
      </c>
      <c r="J199">
        <f t="shared" si="34"/>
        <v>91.064000000000007</v>
      </c>
      <c r="K199">
        <f t="shared" si="32"/>
        <v>93.760999999999996</v>
      </c>
      <c r="L199">
        <f t="shared" si="32"/>
        <v>98.996704628826549</v>
      </c>
      <c r="M199">
        <f t="shared" si="32"/>
        <v>-5.2357046288265536</v>
      </c>
    </row>
    <row r="200" spans="5:13" x14ac:dyDescent="0.25">
      <c r="E200">
        <v>195</v>
      </c>
      <c r="F200" s="1">
        <v>48.198999999999998</v>
      </c>
      <c r="G200">
        <v>45.384</v>
      </c>
      <c r="H200">
        <f t="shared" si="33"/>
        <v>54.083721007137903</v>
      </c>
      <c r="I200">
        <f t="shared" si="35"/>
        <v>-8.699721007137903</v>
      </c>
      <c r="J200">
        <f t="shared" si="34"/>
        <v>91.408000000000001</v>
      </c>
      <c r="K200">
        <f t="shared" si="32"/>
        <v>44.587000000000003</v>
      </c>
      <c r="L200">
        <f t="shared" si="32"/>
        <v>99.357140097527378</v>
      </c>
      <c r="M200">
        <f t="shared" si="32"/>
        <v>-54.770140097527374</v>
      </c>
    </row>
    <row r="201" spans="5:13" x14ac:dyDescent="0.25">
      <c r="E201">
        <v>196</v>
      </c>
      <c r="F201" s="1">
        <v>203.196</v>
      </c>
      <c r="G201">
        <v>174.357</v>
      </c>
      <c r="H201">
        <f t="shared" si="33"/>
        <v>216.48609409499221</v>
      </c>
      <c r="I201">
        <f t="shared" si="35"/>
        <v>-42.129094094992212</v>
      </c>
      <c r="J201">
        <f t="shared" si="34"/>
        <v>91.492999999999995</v>
      </c>
      <c r="K201">
        <f t="shared" si="32"/>
        <v>81.191000000000003</v>
      </c>
      <c r="L201">
        <f t="shared" si="32"/>
        <v>99.44620118717728</v>
      </c>
      <c r="M201">
        <f t="shared" si="32"/>
        <v>-18.255201187177278</v>
      </c>
    </row>
    <row r="202" spans="5:13" x14ac:dyDescent="0.25">
      <c r="E202">
        <v>197</v>
      </c>
      <c r="F202" s="1">
        <v>69.224999999999994</v>
      </c>
      <c r="G202">
        <v>143.13</v>
      </c>
      <c r="H202">
        <f t="shared" si="33"/>
        <v>76.114291253950583</v>
      </c>
      <c r="I202">
        <f t="shared" si="35"/>
        <v>67.015708746049413</v>
      </c>
      <c r="J202">
        <f t="shared" si="34"/>
        <v>92.037000000000006</v>
      </c>
      <c r="K202">
        <f t="shared" si="32"/>
        <v>55.456000000000003</v>
      </c>
      <c r="L202">
        <f t="shared" si="32"/>
        <v>100.01619216093674</v>
      </c>
      <c r="M202">
        <f t="shared" si="32"/>
        <v>-44.560192160936737</v>
      </c>
    </row>
    <row r="203" spans="5:13" x14ac:dyDescent="0.25">
      <c r="E203">
        <v>198</v>
      </c>
      <c r="F203" s="1">
        <v>57.734000000000002</v>
      </c>
      <c r="G203">
        <v>37.869</v>
      </c>
      <c r="H203">
        <f t="shared" si="33"/>
        <v>64.074279710807588</v>
      </c>
      <c r="I203">
        <f t="shared" si="35"/>
        <v>-26.205279710807588</v>
      </c>
      <c r="J203">
        <f t="shared" si="34"/>
        <v>93.286000000000001</v>
      </c>
      <c r="K203">
        <f t="shared" si="32"/>
        <v>102.16500000000001</v>
      </c>
      <c r="L203">
        <f t="shared" si="32"/>
        <v>101.32486629002781</v>
      </c>
      <c r="M203">
        <f t="shared" si="32"/>
        <v>0.84013370997219283</v>
      </c>
    </row>
    <row r="204" spans="5:13" x14ac:dyDescent="0.25">
      <c r="E204">
        <v>199</v>
      </c>
      <c r="F204" s="1">
        <v>209.83700000000002</v>
      </c>
      <c r="G204">
        <v>188.74100000000001</v>
      </c>
      <c r="H204">
        <f t="shared" si="33"/>
        <v>223.44438464046368</v>
      </c>
      <c r="I204">
        <f t="shared" si="35"/>
        <v>-34.703384640463668</v>
      </c>
      <c r="J204">
        <f t="shared" si="34"/>
        <v>94.314999999999998</v>
      </c>
      <c r="K204">
        <f t="shared" si="32"/>
        <v>156.67500000000001</v>
      </c>
      <c r="L204">
        <f t="shared" si="32"/>
        <v>102.40302936355441</v>
      </c>
      <c r="M204">
        <f t="shared" si="32"/>
        <v>54.271970636445602</v>
      </c>
    </row>
    <row r="205" spans="5:13" x14ac:dyDescent="0.25">
      <c r="E205">
        <v>200</v>
      </c>
      <c r="F205" s="1">
        <v>116.685</v>
      </c>
      <c r="G205">
        <v>93.960999999999999</v>
      </c>
      <c r="H205">
        <f t="shared" si="33"/>
        <v>125.84181260436101</v>
      </c>
      <c r="I205">
        <f t="shared" si="35"/>
        <v>-31.880812604361012</v>
      </c>
      <c r="J205">
        <f t="shared" si="34"/>
        <v>94.659000000000006</v>
      </c>
      <c r="K205">
        <f t="shared" si="32"/>
        <v>165.80600000000001</v>
      </c>
      <c r="L205">
        <f t="shared" si="32"/>
        <v>102.76346483225524</v>
      </c>
      <c r="M205">
        <f t="shared" si="32"/>
        <v>63.042535167744774</v>
      </c>
    </row>
    <row r="206" spans="5:13" x14ac:dyDescent="0.25">
      <c r="E206">
        <v>201</v>
      </c>
      <c r="F206" s="1">
        <v>10.063000000000001</v>
      </c>
      <c r="G206">
        <v>32.786999999999999</v>
      </c>
      <c r="H206">
        <f t="shared" si="33"/>
        <v>14.125677302560327</v>
      </c>
      <c r="I206">
        <f t="shared" si="35"/>
        <v>18.661322697439672</v>
      </c>
      <c r="J206">
        <f t="shared" si="34"/>
        <v>95.290999999999997</v>
      </c>
      <c r="K206">
        <f t="shared" ref="K206:M225" si="36">VLOOKUP($J206,$F$6:$I$305,K$3,FALSE)</f>
        <v>70.771000000000001</v>
      </c>
      <c r="L206">
        <f t="shared" si="36"/>
        <v>103.42566022824047</v>
      </c>
      <c r="M206">
        <f t="shared" si="36"/>
        <v>-32.654660228240473</v>
      </c>
    </row>
    <row r="207" spans="5:13" x14ac:dyDescent="0.25">
      <c r="E207">
        <v>202</v>
      </c>
      <c r="F207" s="1">
        <v>93.286000000000001</v>
      </c>
      <c r="G207">
        <v>102.16500000000001</v>
      </c>
      <c r="H207">
        <f t="shared" si="33"/>
        <v>101.32486629002781</v>
      </c>
      <c r="I207">
        <f t="shared" si="35"/>
        <v>0.84013370997219283</v>
      </c>
      <c r="J207">
        <f t="shared" si="34"/>
        <v>95.626999999999995</v>
      </c>
      <c r="K207">
        <f t="shared" si="36"/>
        <v>50.61</v>
      </c>
      <c r="L207">
        <f t="shared" si="36"/>
        <v>103.77771347673895</v>
      </c>
      <c r="M207">
        <f t="shared" si="36"/>
        <v>-53.167713476738953</v>
      </c>
    </row>
    <row r="208" spans="5:13" x14ac:dyDescent="0.25">
      <c r="E208">
        <v>203</v>
      </c>
      <c r="F208" s="1">
        <v>62.198999999999998</v>
      </c>
      <c r="G208">
        <v>74.921000000000006</v>
      </c>
      <c r="H208">
        <f t="shared" si="33"/>
        <v>68.752606361241277</v>
      </c>
      <c r="I208">
        <f t="shared" si="35"/>
        <v>6.1683936387587295</v>
      </c>
      <c r="J208">
        <f t="shared" si="34"/>
        <v>97.119</v>
      </c>
      <c r="K208">
        <f t="shared" si="36"/>
        <v>109.401</v>
      </c>
      <c r="L208">
        <f t="shared" si="36"/>
        <v>105.34099754447625</v>
      </c>
      <c r="M208">
        <f t="shared" si="36"/>
        <v>4.0600024555237439</v>
      </c>
    </row>
    <row r="209" spans="5:13" x14ac:dyDescent="0.25">
      <c r="E209">
        <v>204</v>
      </c>
      <c r="F209" s="1">
        <v>208.387</v>
      </c>
      <c r="G209">
        <v>299.25299999999999</v>
      </c>
      <c r="H209">
        <f t="shared" si="33"/>
        <v>221.92510722878865</v>
      </c>
      <c r="I209">
        <f t="shared" si="35"/>
        <v>77.327892771211339</v>
      </c>
      <c r="J209">
        <f t="shared" si="34"/>
        <v>97.822000000000003</v>
      </c>
      <c r="K209">
        <f t="shared" si="36"/>
        <v>78.013000000000005</v>
      </c>
      <c r="L209">
        <f t="shared" si="36"/>
        <v>106.07758514475731</v>
      </c>
      <c r="M209">
        <f t="shared" si="36"/>
        <v>-28.064585144757302</v>
      </c>
    </row>
    <row r="210" spans="5:13" x14ac:dyDescent="0.25">
      <c r="E210">
        <v>205</v>
      </c>
      <c r="F210" s="1">
        <v>32.869999999999997</v>
      </c>
      <c r="G210">
        <v>37.887999999999998</v>
      </c>
      <c r="H210">
        <f t="shared" si="33"/>
        <v>38.022339321920008</v>
      </c>
      <c r="I210">
        <f t="shared" si="35"/>
        <v>-0.13433932192000952</v>
      </c>
      <c r="J210">
        <f t="shared" si="34"/>
        <v>98.146000000000001</v>
      </c>
      <c r="K210">
        <f t="shared" si="36"/>
        <v>76.584999999999994</v>
      </c>
      <c r="L210">
        <f t="shared" si="36"/>
        <v>106.41706506295226</v>
      </c>
      <c r="M210">
        <f t="shared" si="36"/>
        <v>-29.832065062952267</v>
      </c>
    </row>
    <row r="211" spans="5:13" x14ac:dyDescent="0.25">
      <c r="E211">
        <v>206</v>
      </c>
      <c r="F211" s="1">
        <v>114.605</v>
      </c>
      <c r="G211">
        <v>190.58500000000001</v>
      </c>
      <c r="H211">
        <f t="shared" si="33"/>
        <v>123.66243535175137</v>
      </c>
      <c r="I211">
        <f t="shared" si="35"/>
        <v>66.922564648248638</v>
      </c>
      <c r="J211">
        <f t="shared" si="34"/>
        <v>100.58800000000001</v>
      </c>
      <c r="K211">
        <f t="shared" si="36"/>
        <v>95.114000000000004</v>
      </c>
      <c r="L211">
        <f t="shared" si="36"/>
        <v>108.97573777971802</v>
      </c>
      <c r="M211">
        <f t="shared" si="36"/>
        <v>-13.861737779718013</v>
      </c>
    </row>
    <row r="212" spans="5:13" x14ac:dyDescent="0.25">
      <c r="E212">
        <v>207</v>
      </c>
      <c r="F212" s="1">
        <v>37.174999999999997</v>
      </c>
      <c r="G212">
        <v>30.614999999999998</v>
      </c>
      <c r="H212">
        <f t="shared" si="33"/>
        <v>42.533021568306793</v>
      </c>
      <c r="I212">
        <f t="shared" si="35"/>
        <v>-11.918021568306795</v>
      </c>
      <c r="J212">
        <f t="shared" si="34"/>
        <v>100.85900000000001</v>
      </c>
      <c r="K212">
        <f t="shared" si="36"/>
        <v>112.682</v>
      </c>
      <c r="L212">
        <f t="shared" si="36"/>
        <v>109.25968548907245</v>
      </c>
      <c r="M212">
        <f t="shared" si="36"/>
        <v>3.4223145109275492</v>
      </c>
    </row>
    <row r="213" spans="5:13" x14ac:dyDescent="0.25">
      <c r="E213">
        <v>208</v>
      </c>
      <c r="F213" s="1">
        <v>45.329000000000001</v>
      </c>
      <c r="G213">
        <v>60.593000000000004</v>
      </c>
      <c r="H213">
        <f t="shared" si="33"/>
        <v>51.076599509546718</v>
      </c>
      <c r="I213">
        <f t="shared" si="35"/>
        <v>9.516400490453286</v>
      </c>
      <c r="J213">
        <f t="shared" si="34"/>
        <v>100.902</v>
      </c>
      <c r="K213">
        <f t="shared" si="36"/>
        <v>80.966000000000008</v>
      </c>
      <c r="L213">
        <f t="shared" si="36"/>
        <v>109.30473992266005</v>
      </c>
      <c r="M213">
        <f t="shared" si="36"/>
        <v>-28.338739922660039</v>
      </c>
    </row>
    <row r="214" spans="5:13" x14ac:dyDescent="0.25">
      <c r="E214">
        <v>209</v>
      </c>
      <c r="F214" s="1">
        <v>22.737000000000002</v>
      </c>
      <c r="G214">
        <v>2.3710000000000004</v>
      </c>
      <c r="H214">
        <f t="shared" si="33"/>
        <v>27.405209658125049</v>
      </c>
      <c r="I214">
        <f t="shared" si="35"/>
        <v>-25.03420965812505</v>
      </c>
      <c r="J214">
        <f t="shared" si="34"/>
        <v>101.57600000000001</v>
      </c>
      <c r="K214">
        <f t="shared" si="36"/>
        <v>180.48400000000001</v>
      </c>
      <c r="L214">
        <f t="shared" si="36"/>
        <v>110.01094197470761</v>
      </c>
      <c r="M214">
        <f t="shared" si="36"/>
        <v>70.473058025292403</v>
      </c>
    </row>
    <row r="215" spans="5:13" x14ac:dyDescent="0.25">
      <c r="E215">
        <v>210</v>
      </c>
      <c r="F215" s="1">
        <v>2.1630000000000003</v>
      </c>
      <c r="G215">
        <v>20.847999999999999</v>
      </c>
      <c r="H215">
        <f t="shared" si="33"/>
        <v>5.8482348527448531</v>
      </c>
      <c r="I215">
        <f t="shared" si="35"/>
        <v>14.999765147255147</v>
      </c>
      <c r="J215">
        <f t="shared" si="34"/>
        <v>101.77</v>
      </c>
      <c r="K215">
        <f t="shared" si="36"/>
        <v>137.93200000000002</v>
      </c>
      <c r="L215">
        <f t="shared" si="36"/>
        <v>110.21421081461445</v>
      </c>
      <c r="M215">
        <f t="shared" si="36"/>
        <v>27.71778918538557</v>
      </c>
    </row>
    <row r="216" spans="5:13" x14ac:dyDescent="0.25">
      <c r="E216">
        <v>211</v>
      </c>
      <c r="F216" s="1">
        <v>220.749</v>
      </c>
      <c r="G216">
        <v>142.19300000000001</v>
      </c>
      <c r="H216">
        <f t="shared" si="33"/>
        <v>234.87773299646193</v>
      </c>
      <c r="I216">
        <f t="shared" si="35"/>
        <v>-92.684732996461918</v>
      </c>
      <c r="J216">
        <f t="shared" si="34"/>
        <v>101.94800000000001</v>
      </c>
      <c r="K216">
        <f t="shared" si="36"/>
        <v>89.366</v>
      </c>
      <c r="L216">
        <f t="shared" si="36"/>
        <v>110.40071521411663</v>
      </c>
      <c r="M216">
        <f t="shared" si="36"/>
        <v>-21.03471521411663</v>
      </c>
    </row>
    <row r="217" spans="5:13" x14ac:dyDescent="0.25">
      <c r="E217">
        <v>212</v>
      </c>
      <c r="F217" s="1">
        <v>152.60900000000001</v>
      </c>
      <c r="G217">
        <v>201.64500000000001</v>
      </c>
      <c r="H217">
        <f t="shared" si="33"/>
        <v>163.48217242299029</v>
      </c>
      <c r="I217">
        <f t="shared" si="35"/>
        <v>38.162827577009722</v>
      </c>
      <c r="J217">
        <f t="shared" si="34"/>
        <v>102.258</v>
      </c>
      <c r="K217">
        <f t="shared" si="36"/>
        <v>120.78800000000001</v>
      </c>
      <c r="L217">
        <f t="shared" si="36"/>
        <v>110.72552624695749</v>
      </c>
      <c r="M217">
        <f t="shared" si="36"/>
        <v>10.062473753042525</v>
      </c>
    </row>
    <row r="218" spans="5:13" x14ac:dyDescent="0.25">
      <c r="E218">
        <v>213</v>
      </c>
      <c r="F218" s="1">
        <v>39.942</v>
      </c>
      <c r="G218">
        <v>32.222000000000001</v>
      </c>
      <c r="H218">
        <f t="shared" si="33"/>
        <v>45.432221980792797</v>
      </c>
      <c r="I218">
        <f t="shared" si="35"/>
        <v>-13.210221980792795</v>
      </c>
      <c r="J218">
        <f t="shared" si="34"/>
        <v>102.741</v>
      </c>
      <c r="K218">
        <f t="shared" si="36"/>
        <v>182.5</v>
      </c>
      <c r="L218">
        <f t="shared" si="36"/>
        <v>111.23160279167405</v>
      </c>
      <c r="M218">
        <f t="shared" si="36"/>
        <v>71.26839720832595</v>
      </c>
    </row>
    <row r="219" spans="5:13" x14ac:dyDescent="0.25">
      <c r="E219">
        <v>214</v>
      </c>
      <c r="F219" s="1">
        <v>87.939000000000007</v>
      </c>
      <c r="G219">
        <v>170.79499999999999</v>
      </c>
      <c r="H219">
        <f t="shared" si="33"/>
        <v>95.722399862285627</v>
      </c>
      <c r="I219">
        <f t="shared" si="35"/>
        <v>75.07260013771436</v>
      </c>
      <c r="J219">
        <f t="shared" si="34"/>
        <v>102.783</v>
      </c>
      <c r="K219">
        <f t="shared" si="36"/>
        <v>105.063</v>
      </c>
      <c r="L219">
        <f t="shared" si="36"/>
        <v>111.27560944773636</v>
      </c>
      <c r="M219">
        <f t="shared" si="36"/>
        <v>-6.2126094477363552</v>
      </c>
    </row>
    <row r="220" spans="5:13" x14ac:dyDescent="0.25">
      <c r="E220">
        <v>215</v>
      </c>
      <c r="F220" s="1">
        <v>54.142000000000003</v>
      </c>
      <c r="G220">
        <v>28.802</v>
      </c>
      <c r="H220">
        <f t="shared" si="33"/>
        <v>60.310662839954787</v>
      </c>
      <c r="I220">
        <f t="shared" si="35"/>
        <v>-31.508662839954788</v>
      </c>
      <c r="J220">
        <f t="shared" si="34"/>
        <v>103.196</v>
      </c>
      <c r="K220">
        <f t="shared" si="36"/>
        <v>67.457000000000008</v>
      </c>
      <c r="L220">
        <f t="shared" si="36"/>
        <v>111.7083415656824</v>
      </c>
      <c r="M220">
        <f t="shared" si="36"/>
        <v>-44.251341565682395</v>
      </c>
    </row>
    <row r="221" spans="5:13" x14ac:dyDescent="0.25">
      <c r="E221">
        <v>216</v>
      </c>
      <c r="F221" s="1">
        <v>44.792000000000002</v>
      </c>
      <c r="G221">
        <v>72.715000000000003</v>
      </c>
      <c r="H221">
        <f t="shared" si="33"/>
        <v>50.513942978464321</v>
      </c>
      <c r="I221">
        <f t="shared" si="35"/>
        <v>22.201057021535682</v>
      </c>
      <c r="J221">
        <f t="shared" si="34"/>
        <v>103.732</v>
      </c>
      <c r="K221">
        <f t="shared" si="36"/>
        <v>112.846</v>
      </c>
      <c r="L221">
        <f t="shared" si="36"/>
        <v>112.26995031923951</v>
      </c>
      <c r="M221">
        <f t="shared" si="36"/>
        <v>0.5760496807604909</v>
      </c>
    </row>
    <row r="222" spans="5:13" x14ac:dyDescent="0.25">
      <c r="E222">
        <v>217</v>
      </c>
      <c r="F222" s="1">
        <v>16.018000000000001</v>
      </c>
      <c r="G222">
        <v>11.259</v>
      </c>
      <c r="H222">
        <f t="shared" si="33"/>
        <v>20.365192465680725</v>
      </c>
      <c r="I222">
        <f t="shared" si="35"/>
        <v>-9.1061924656807243</v>
      </c>
      <c r="J222">
        <f t="shared" si="34"/>
        <v>105.38</v>
      </c>
      <c r="K222">
        <f t="shared" si="36"/>
        <v>144.73500000000001</v>
      </c>
      <c r="L222">
        <f t="shared" si="36"/>
        <v>113.99668768092253</v>
      </c>
      <c r="M222">
        <f t="shared" si="36"/>
        <v>30.73831231907748</v>
      </c>
    </row>
    <row r="223" spans="5:13" x14ac:dyDescent="0.25">
      <c r="E223">
        <v>218</v>
      </c>
      <c r="F223" s="1">
        <v>219.71</v>
      </c>
      <c r="G223">
        <v>102.405</v>
      </c>
      <c r="H223">
        <f t="shared" si="33"/>
        <v>233.78909214768242</v>
      </c>
      <c r="I223">
        <f t="shared" si="35"/>
        <v>-131.38409214768242</v>
      </c>
      <c r="J223">
        <f t="shared" si="34"/>
        <v>105.95</v>
      </c>
      <c r="K223">
        <f t="shared" si="36"/>
        <v>154.12</v>
      </c>
      <c r="L223">
        <f t="shared" si="36"/>
        <v>114.5939208703396</v>
      </c>
      <c r="M223">
        <f t="shared" si="36"/>
        <v>39.526079129660403</v>
      </c>
    </row>
    <row r="224" spans="5:13" x14ac:dyDescent="0.25">
      <c r="E224">
        <v>219</v>
      </c>
      <c r="F224" s="1">
        <v>238.58600000000001</v>
      </c>
      <c r="G224">
        <v>387.58800000000002</v>
      </c>
      <c r="H224">
        <f t="shared" si="33"/>
        <v>253.56694071511492</v>
      </c>
      <c r="I224">
        <f t="shared" si="35"/>
        <v>134.0210592848851</v>
      </c>
      <c r="J224">
        <f t="shared" si="34"/>
        <v>106.158</v>
      </c>
      <c r="K224">
        <f t="shared" si="36"/>
        <v>78.706000000000003</v>
      </c>
      <c r="L224">
        <f t="shared" si="36"/>
        <v>114.81185859560057</v>
      </c>
      <c r="M224">
        <f t="shared" si="36"/>
        <v>-36.105858595600566</v>
      </c>
    </row>
    <row r="225" spans="5:13" x14ac:dyDescent="0.25">
      <c r="E225">
        <v>220</v>
      </c>
      <c r="F225" s="1">
        <v>64.016999999999996</v>
      </c>
      <c r="G225">
        <v>36.045999999999999</v>
      </c>
      <c r="H225">
        <f t="shared" si="33"/>
        <v>70.657465902224118</v>
      </c>
      <c r="I225">
        <f t="shared" si="35"/>
        <v>-34.611465902224118</v>
      </c>
      <c r="J225">
        <f t="shared" si="34"/>
        <v>106.262</v>
      </c>
      <c r="K225">
        <f t="shared" si="36"/>
        <v>157.50399999999999</v>
      </c>
      <c r="L225">
        <f t="shared" si="36"/>
        <v>114.92082745823105</v>
      </c>
      <c r="M225">
        <f t="shared" si="36"/>
        <v>42.583172541768946</v>
      </c>
    </row>
    <row r="226" spans="5:13" x14ac:dyDescent="0.25">
      <c r="E226">
        <v>221</v>
      </c>
      <c r="F226" s="1">
        <v>55.797000000000004</v>
      </c>
      <c r="G226">
        <v>49.103999999999999</v>
      </c>
      <c r="H226">
        <f t="shared" si="33"/>
        <v>62.044734644314872</v>
      </c>
      <c r="I226">
        <f t="shared" si="35"/>
        <v>-12.940734644314873</v>
      </c>
      <c r="J226">
        <f t="shared" si="34"/>
        <v>107.842</v>
      </c>
      <c r="K226">
        <f t="shared" ref="K226:M245" si="37">VLOOKUP($J226,$F$6:$I$305,K$3,FALSE)</f>
        <v>115.283</v>
      </c>
      <c r="L226">
        <f t="shared" si="37"/>
        <v>116.57631594819414</v>
      </c>
      <c r="M226">
        <f t="shared" si="37"/>
        <v>-1.2933159481941345</v>
      </c>
    </row>
    <row r="227" spans="5:13" x14ac:dyDescent="0.25">
      <c r="E227">
        <v>222</v>
      </c>
      <c r="F227" s="1">
        <v>50.762999999999998</v>
      </c>
      <c r="G227">
        <v>62.164999999999999</v>
      </c>
      <c r="H227">
        <f t="shared" si="33"/>
        <v>56.770222581989408</v>
      </c>
      <c r="I227">
        <f t="shared" si="35"/>
        <v>5.394777418010591</v>
      </c>
      <c r="J227">
        <f t="shared" si="34"/>
        <v>107.889</v>
      </c>
      <c r="K227">
        <f t="shared" si="37"/>
        <v>82.614999999999995</v>
      </c>
      <c r="L227">
        <f t="shared" si="37"/>
        <v>116.62556149188292</v>
      </c>
      <c r="M227">
        <f t="shared" si="37"/>
        <v>-34.010561491882925</v>
      </c>
    </row>
    <row r="228" spans="5:13" x14ac:dyDescent="0.25">
      <c r="E228">
        <v>223</v>
      </c>
      <c r="F228" s="1">
        <v>97.119</v>
      </c>
      <c r="G228">
        <v>109.401</v>
      </c>
      <c r="H228">
        <f t="shared" si="33"/>
        <v>105.34099754447625</v>
      </c>
      <c r="I228">
        <f t="shared" si="35"/>
        <v>4.0600024555237439</v>
      </c>
      <c r="J228">
        <f t="shared" si="34"/>
        <v>108.622</v>
      </c>
      <c r="K228">
        <f t="shared" si="37"/>
        <v>119.333</v>
      </c>
      <c r="L228">
        <f t="shared" si="37"/>
        <v>117.39358241792276</v>
      </c>
      <c r="M228">
        <f t="shared" si="37"/>
        <v>1.9394175820772404</v>
      </c>
    </row>
    <row r="229" spans="5:13" x14ac:dyDescent="0.25">
      <c r="E229">
        <v>224</v>
      </c>
      <c r="F229" s="1">
        <v>65.667000000000002</v>
      </c>
      <c r="G229">
        <v>112.762</v>
      </c>
      <c r="H229">
        <f t="shared" si="33"/>
        <v>72.386298818957741</v>
      </c>
      <c r="I229">
        <f t="shared" si="35"/>
        <v>40.37570118104226</v>
      </c>
      <c r="J229">
        <f t="shared" si="34"/>
        <v>108.85300000000001</v>
      </c>
      <c r="K229">
        <f t="shared" si="37"/>
        <v>63.653000000000006</v>
      </c>
      <c r="L229">
        <f t="shared" si="37"/>
        <v>117.63561902626547</v>
      </c>
      <c r="M229">
        <f t="shared" si="37"/>
        <v>-53.982619026265468</v>
      </c>
    </row>
    <row r="230" spans="5:13" x14ac:dyDescent="0.25">
      <c r="E230">
        <v>225</v>
      </c>
      <c r="F230" s="1">
        <v>84.242000000000004</v>
      </c>
      <c r="G230">
        <v>91.412000000000006</v>
      </c>
      <c r="H230">
        <f t="shared" si="33"/>
        <v>91.848766351277035</v>
      </c>
      <c r="I230">
        <f t="shared" si="35"/>
        <v>-0.43676635127702923</v>
      </c>
      <c r="J230">
        <f t="shared" si="34"/>
        <v>109.294</v>
      </c>
      <c r="K230">
        <f t="shared" si="37"/>
        <v>157.69999999999999</v>
      </c>
      <c r="L230">
        <f t="shared" si="37"/>
        <v>118.09768891491971</v>
      </c>
      <c r="M230">
        <f t="shared" si="37"/>
        <v>39.602311085080274</v>
      </c>
    </row>
    <row r="231" spans="5:13" x14ac:dyDescent="0.25">
      <c r="E231">
        <v>226</v>
      </c>
      <c r="F231" s="1">
        <v>226.43100000000001</v>
      </c>
      <c r="G231">
        <v>239.624</v>
      </c>
      <c r="H231">
        <f t="shared" si="33"/>
        <v>240.83120489517734</v>
      </c>
      <c r="I231">
        <f t="shared" si="35"/>
        <v>-1.2072048951773411</v>
      </c>
      <c r="J231">
        <f t="shared" si="34"/>
        <v>109.836</v>
      </c>
      <c r="K231">
        <f t="shared" si="37"/>
        <v>107.07</v>
      </c>
      <c r="L231">
        <f t="shared" si="37"/>
        <v>118.66558433362857</v>
      </c>
      <c r="M231">
        <f t="shared" si="37"/>
        <v>-11.59558433362858</v>
      </c>
    </row>
    <row r="232" spans="5:13" x14ac:dyDescent="0.25">
      <c r="E232">
        <v>227</v>
      </c>
      <c r="F232" s="1">
        <v>130.85</v>
      </c>
      <c r="G232">
        <v>205.197</v>
      </c>
      <c r="H232">
        <f t="shared" si="33"/>
        <v>140.68358125013771</v>
      </c>
      <c r="I232">
        <f t="shared" si="35"/>
        <v>64.513418749862296</v>
      </c>
      <c r="J232">
        <f t="shared" si="34"/>
        <v>110.026</v>
      </c>
      <c r="K232">
        <f t="shared" si="37"/>
        <v>89.427000000000007</v>
      </c>
      <c r="L232">
        <f t="shared" si="37"/>
        <v>118.86466206343427</v>
      </c>
      <c r="M232">
        <f t="shared" si="37"/>
        <v>-29.43766206343426</v>
      </c>
    </row>
    <row r="233" spans="5:13" x14ac:dyDescent="0.25">
      <c r="E233">
        <v>228</v>
      </c>
      <c r="F233" s="1">
        <v>66.528999999999996</v>
      </c>
      <c r="G233">
        <v>42.500999999999998</v>
      </c>
      <c r="H233">
        <f t="shared" si="33"/>
        <v>73.289483045760392</v>
      </c>
      <c r="I233">
        <f t="shared" si="35"/>
        <v>-30.788483045760394</v>
      </c>
      <c r="J233">
        <f t="shared" si="34"/>
        <v>110.351</v>
      </c>
      <c r="K233">
        <f t="shared" si="37"/>
        <v>205.19</v>
      </c>
      <c r="L233">
        <f t="shared" si="37"/>
        <v>119.20518975915452</v>
      </c>
      <c r="M233">
        <f t="shared" si="37"/>
        <v>85.984810240845476</v>
      </c>
    </row>
    <row r="234" spans="5:13" x14ac:dyDescent="0.25">
      <c r="E234">
        <v>229</v>
      </c>
      <c r="F234" s="1">
        <v>108.85300000000001</v>
      </c>
      <c r="G234">
        <v>63.653000000000006</v>
      </c>
      <c r="H234">
        <f t="shared" si="33"/>
        <v>117.63561902626547</v>
      </c>
      <c r="I234">
        <f t="shared" si="35"/>
        <v>-53.982619026265468</v>
      </c>
      <c r="J234">
        <f t="shared" si="34"/>
        <v>110.899</v>
      </c>
      <c r="K234">
        <f t="shared" si="37"/>
        <v>168.30799999999999</v>
      </c>
      <c r="L234">
        <f t="shared" si="37"/>
        <v>119.77937184301514</v>
      </c>
      <c r="M234">
        <f t="shared" si="37"/>
        <v>48.528628156984851</v>
      </c>
    </row>
    <row r="235" spans="5:13" x14ac:dyDescent="0.25">
      <c r="E235">
        <v>230</v>
      </c>
      <c r="F235" s="1">
        <v>0.85399999999999998</v>
      </c>
      <c r="G235">
        <v>18.855</v>
      </c>
      <c r="H235">
        <f t="shared" si="33"/>
        <v>4.4766940721361879</v>
      </c>
      <c r="I235">
        <f t="shared" si="35"/>
        <v>14.378305927863813</v>
      </c>
      <c r="J235">
        <f t="shared" si="34"/>
        <v>113.00700000000001</v>
      </c>
      <c r="K235">
        <f t="shared" si="37"/>
        <v>168.21200000000002</v>
      </c>
      <c r="L235">
        <f t="shared" si="37"/>
        <v>121.98808686633299</v>
      </c>
      <c r="M235">
        <f t="shared" si="37"/>
        <v>46.223913133667025</v>
      </c>
    </row>
    <row r="236" spans="5:13" x14ac:dyDescent="0.25">
      <c r="E236">
        <v>231</v>
      </c>
      <c r="F236" s="1">
        <v>70.988</v>
      </c>
      <c r="G236">
        <v>94.149000000000001</v>
      </c>
      <c r="H236">
        <f t="shared" si="33"/>
        <v>77.961523031042319</v>
      </c>
      <c r="I236">
        <f t="shared" si="35"/>
        <v>16.187476968957682</v>
      </c>
      <c r="J236">
        <f t="shared" si="34"/>
        <v>114.56700000000001</v>
      </c>
      <c r="K236">
        <f t="shared" si="37"/>
        <v>44.902000000000001</v>
      </c>
      <c r="L236">
        <f t="shared" si="37"/>
        <v>123.62261980579024</v>
      </c>
      <c r="M236">
        <f t="shared" si="37"/>
        <v>-78.720619805790236</v>
      </c>
    </row>
    <row r="237" spans="5:13" x14ac:dyDescent="0.25">
      <c r="E237">
        <v>232</v>
      </c>
      <c r="F237" s="1">
        <v>32.420999999999999</v>
      </c>
      <c r="G237">
        <v>25.2</v>
      </c>
      <c r="H237">
        <f t="shared" si="33"/>
        <v>37.551887213063409</v>
      </c>
      <c r="I237">
        <f t="shared" si="35"/>
        <v>-12.35188721306341</v>
      </c>
      <c r="J237">
        <f t="shared" si="34"/>
        <v>114.605</v>
      </c>
      <c r="K237">
        <f t="shared" si="37"/>
        <v>190.58500000000001</v>
      </c>
      <c r="L237">
        <f t="shared" si="37"/>
        <v>123.66243535175137</v>
      </c>
      <c r="M237">
        <f t="shared" si="37"/>
        <v>66.922564648248638</v>
      </c>
    </row>
    <row r="238" spans="5:13" x14ac:dyDescent="0.25">
      <c r="E238">
        <v>233</v>
      </c>
      <c r="F238" s="1">
        <v>98.146000000000001</v>
      </c>
      <c r="G238">
        <v>76.584999999999994</v>
      </c>
      <c r="H238">
        <f t="shared" si="33"/>
        <v>106.41706506295226</v>
      </c>
      <c r="I238">
        <f t="shared" si="35"/>
        <v>-29.832065062952267</v>
      </c>
      <c r="J238">
        <f t="shared" si="34"/>
        <v>116.685</v>
      </c>
      <c r="K238">
        <f t="shared" si="37"/>
        <v>93.960999999999999</v>
      </c>
      <c r="L238">
        <f t="shared" si="37"/>
        <v>125.84181260436101</v>
      </c>
      <c r="M238">
        <f t="shared" si="37"/>
        <v>-31.880812604361012</v>
      </c>
    </row>
    <row r="239" spans="5:13" x14ac:dyDescent="0.25">
      <c r="E239">
        <v>234</v>
      </c>
      <c r="F239" s="1">
        <v>63.347000000000001</v>
      </c>
      <c r="G239">
        <v>40.195999999999998</v>
      </c>
      <c r="H239">
        <f t="shared" si="33"/>
        <v>69.955454960277748</v>
      </c>
      <c r="I239">
        <f t="shared" si="35"/>
        <v>-29.759454960277751</v>
      </c>
      <c r="J239">
        <f t="shared" si="34"/>
        <v>120.563</v>
      </c>
      <c r="K239">
        <f t="shared" si="37"/>
        <v>169.19300000000001</v>
      </c>
      <c r="L239">
        <f t="shared" si="37"/>
        <v>129.90509384744763</v>
      </c>
      <c r="M239">
        <f t="shared" si="37"/>
        <v>39.287906152552381</v>
      </c>
    </row>
    <row r="240" spans="5:13" x14ac:dyDescent="0.25">
      <c r="E240">
        <v>235</v>
      </c>
      <c r="F240" s="1">
        <v>101.94800000000001</v>
      </c>
      <c r="G240">
        <v>89.366</v>
      </c>
      <c r="H240">
        <f t="shared" si="33"/>
        <v>110.40071521411663</v>
      </c>
      <c r="I240">
        <f t="shared" si="35"/>
        <v>-21.03471521411663</v>
      </c>
      <c r="J240">
        <f t="shared" si="34"/>
        <v>121.126</v>
      </c>
      <c r="K240">
        <f t="shared" si="37"/>
        <v>125.797</v>
      </c>
      <c r="L240">
        <f t="shared" si="37"/>
        <v>130.49499259418766</v>
      </c>
      <c r="M240">
        <f t="shared" si="37"/>
        <v>-4.6979925941876672</v>
      </c>
    </row>
    <row r="241" spans="5:13" x14ac:dyDescent="0.25">
      <c r="E241">
        <v>236</v>
      </c>
      <c r="F241" s="1">
        <v>126.879</v>
      </c>
      <c r="G241">
        <v>205.791</v>
      </c>
      <c r="H241">
        <f t="shared" si="33"/>
        <v>136.52285669719885</v>
      </c>
      <c r="I241">
        <f t="shared" si="35"/>
        <v>69.26814330280115</v>
      </c>
      <c r="J241">
        <f t="shared" si="34"/>
        <v>122.742</v>
      </c>
      <c r="K241">
        <f t="shared" si="37"/>
        <v>233.97900000000001</v>
      </c>
      <c r="L241">
        <f t="shared" si="37"/>
        <v>132.18820107506133</v>
      </c>
      <c r="M241">
        <f t="shared" si="37"/>
        <v>101.79079892493868</v>
      </c>
    </row>
    <row r="242" spans="5:13" x14ac:dyDescent="0.25">
      <c r="E242">
        <v>237</v>
      </c>
      <c r="F242" s="1">
        <v>16.872</v>
      </c>
      <c r="G242">
        <v>3.4550000000000001</v>
      </c>
      <c r="H242">
        <f t="shared" si="33"/>
        <v>21.259994472281029</v>
      </c>
      <c r="I242">
        <f t="shared" si="35"/>
        <v>-17.804994472281031</v>
      </c>
      <c r="J242">
        <f t="shared" si="34"/>
        <v>123.59700000000001</v>
      </c>
      <c r="K242">
        <f t="shared" si="37"/>
        <v>121.167</v>
      </c>
      <c r="L242">
        <f t="shared" si="37"/>
        <v>133.0840508591869</v>
      </c>
      <c r="M242">
        <f t="shared" si="37"/>
        <v>-11.917050859186901</v>
      </c>
    </row>
    <row r="243" spans="5:13" x14ac:dyDescent="0.25">
      <c r="E243">
        <v>238</v>
      </c>
      <c r="F243" s="1">
        <v>289.26300000000003</v>
      </c>
      <c r="G243">
        <v>195.26499999999999</v>
      </c>
      <c r="H243">
        <f t="shared" si="33"/>
        <v>306.66516236439332</v>
      </c>
      <c r="I243">
        <f t="shared" si="35"/>
        <v>-111.40016236439334</v>
      </c>
      <c r="J243">
        <f t="shared" si="34"/>
        <v>126.098</v>
      </c>
      <c r="K243">
        <f t="shared" si="37"/>
        <v>178.83500000000001</v>
      </c>
      <c r="L243">
        <f t="shared" si="37"/>
        <v>135.70454244994494</v>
      </c>
      <c r="M243">
        <f t="shared" si="37"/>
        <v>43.13045755005507</v>
      </c>
    </row>
    <row r="244" spans="5:13" x14ac:dyDescent="0.25">
      <c r="E244">
        <v>239</v>
      </c>
      <c r="F244" s="1">
        <v>90.426000000000002</v>
      </c>
      <c r="G244">
        <v>66.626999999999995</v>
      </c>
      <c r="H244">
        <f t="shared" si="33"/>
        <v>98.328222567689551</v>
      </c>
      <c r="I244">
        <f t="shared" si="35"/>
        <v>-31.701222567689555</v>
      </c>
      <c r="J244">
        <f t="shared" si="34"/>
        <v>126.879</v>
      </c>
      <c r="K244">
        <f t="shared" si="37"/>
        <v>205.791</v>
      </c>
      <c r="L244">
        <f t="shared" si="37"/>
        <v>136.52285669719885</v>
      </c>
      <c r="M244">
        <f t="shared" si="37"/>
        <v>69.26814330280115</v>
      </c>
    </row>
    <row r="245" spans="5:13" x14ac:dyDescent="0.25">
      <c r="E245">
        <v>240</v>
      </c>
      <c r="F245" s="1">
        <v>29.841000000000001</v>
      </c>
      <c r="G245">
        <v>27.432000000000002</v>
      </c>
      <c r="H245">
        <f t="shared" si="33"/>
        <v>34.848621197807219</v>
      </c>
      <c r="I245">
        <f t="shared" si="35"/>
        <v>-7.416621197807217</v>
      </c>
      <c r="J245">
        <f t="shared" si="34"/>
        <v>127.51300000000001</v>
      </c>
      <c r="K245">
        <f t="shared" si="37"/>
        <v>141.33500000000001</v>
      </c>
      <c r="L245">
        <f t="shared" si="37"/>
        <v>137.18714764823466</v>
      </c>
      <c r="M245">
        <f t="shared" si="37"/>
        <v>4.1478523517653514</v>
      </c>
    </row>
    <row r="246" spans="5:13" x14ac:dyDescent="0.25">
      <c r="E246">
        <v>241</v>
      </c>
      <c r="F246" s="1">
        <v>59.524000000000001</v>
      </c>
      <c r="G246">
        <v>30.433</v>
      </c>
      <c r="H246">
        <f t="shared" si="33"/>
        <v>65.949801481082233</v>
      </c>
      <c r="I246">
        <f t="shared" si="35"/>
        <v>-35.516801481082233</v>
      </c>
      <c r="J246">
        <f t="shared" si="34"/>
        <v>128.86600000000001</v>
      </c>
      <c r="K246">
        <f t="shared" ref="K246:M265" si="38">VLOOKUP($J246,$F$6:$I$305,K$3,FALSE)</f>
        <v>149.18299999999999</v>
      </c>
      <c r="L246">
        <f t="shared" si="38"/>
        <v>138.60479063995626</v>
      </c>
      <c r="M246">
        <f t="shared" si="38"/>
        <v>10.578209360043729</v>
      </c>
    </row>
    <row r="247" spans="5:13" x14ac:dyDescent="0.25">
      <c r="E247">
        <v>242</v>
      </c>
      <c r="F247" s="1">
        <v>103.196</v>
      </c>
      <c r="G247">
        <v>67.457000000000008</v>
      </c>
      <c r="H247">
        <f t="shared" si="33"/>
        <v>111.7083415656824</v>
      </c>
      <c r="I247">
        <f t="shared" si="35"/>
        <v>-44.251341565682395</v>
      </c>
      <c r="J247">
        <f t="shared" si="34"/>
        <v>130.85</v>
      </c>
      <c r="K247">
        <f t="shared" si="38"/>
        <v>205.197</v>
      </c>
      <c r="L247">
        <f t="shared" si="38"/>
        <v>140.68358125013771</v>
      </c>
      <c r="M247">
        <f t="shared" si="38"/>
        <v>64.513418749862296</v>
      </c>
    </row>
    <row r="248" spans="5:13" x14ac:dyDescent="0.25">
      <c r="E248">
        <v>243</v>
      </c>
      <c r="F248" s="1">
        <v>17.425000000000001</v>
      </c>
      <c r="G248">
        <v>3.66</v>
      </c>
      <c r="H248">
        <f t="shared" si="33"/>
        <v>21.839415443768114</v>
      </c>
      <c r="I248">
        <f t="shared" si="35"/>
        <v>-18.179415443768114</v>
      </c>
      <c r="J248">
        <f t="shared" si="34"/>
        <v>130.97800000000001</v>
      </c>
      <c r="K248">
        <f t="shared" si="38"/>
        <v>94.436000000000007</v>
      </c>
      <c r="L248">
        <f t="shared" si="38"/>
        <v>140.81769677337525</v>
      </c>
      <c r="M248">
        <f t="shared" si="38"/>
        <v>-46.381696773375239</v>
      </c>
    </row>
    <row r="249" spans="5:13" x14ac:dyDescent="0.25">
      <c r="E249">
        <v>244</v>
      </c>
      <c r="F249" s="1">
        <v>34.292999999999999</v>
      </c>
      <c r="G249">
        <v>3.702</v>
      </c>
      <c r="H249">
        <f t="shared" si="33"/>
        <v>39.51332674041209</v>
      </c>
      <c r="I249">
        <f t="shared" si="35"/>
        <v>-35.811326740412092</v>
      </c>
      <c r="J249">
        <f t="shared" si="34"/>
        <v>130.989</v>
      </c>
      <c r="K249">
        <f t="shared" si="38"/>
        <v>94.649000000000001</v>
      </c>
      <c r="L249">
        <f t="shared" si="38"/>
        <v>140.82922232615346</v>
      </c>
      <c r="M249">
        <f t="shared" si="38"/>
        <v>-46.180222326153455</v>
      </c>
    </row>
    <row r="250" spans="5:13" x14ac:dyDescent="0.25">
      <c r="E250">
        <v>245</v>
      </c>
      <c r="F250" s="1">
        <v>120.563</v>
      </c>
      <c r="G250">
        <v>169.19300000000001</v>
      </c>
      <c r="H250">
        <f t="shared" si="33"/>
        <v>129.90509384744763</v>
      </c>
      <c r="I250">
        <f t="shared" si="35"/>
        <v>39.287906152552381</v>
      </c>
      <c r="J250">
        <f t="shared" si="34"/>
        <v>131.637</v>
      </c>
      <c r="K250">
        <f t="shared" si="38"/>
        <v>140.89600000000002</v>
      </c>
      <c r="L250">
        <f t="shared" si="38"/>
        <v>141.50818216254339</v>
      </c>
      <c r="M250">
        <f t="shared" si="38"/>
        <v>-0.61218216254337676</v>
      </c>
    </row>
    <row r="251" spans="5:13" x14ac:dyDescent="0.25">
      <c r="E251">
        <v>246</v>
      </c>
      <c r="F251" s="1">
        <v>39.227000000000004</v>
      </c>
      <c r="G251">
        <v>66.147000000000006</v>
      </c>
      <c r="H251">
        <f t="shared" si="33"/>
        <v>44.683061050208238</v>
      </c>
      <c r="I251">
        <f t="shared" si="35"/>
        <v>21.463938949791768</v>
      </c>
      <c r="J251">
        <f t="shared" si="34"/>
        <v>131.863</v>
      </c>
      <c r="K251">
        <f t="shared" si="38"/>
        <v>97.375</v>
      </c>
      <c r="L251">
        <f t="shared" si="38"/>
        <v>141.74497988325965</v>
      </c>
      <c r="M251">
        <f t="shared" si="38"/>
        <v>-44.369979883259646</v>
      </c>
    </row>
    <row r="252" spans="5:13" x14ac:dyDescent="0.25">
      <c r="E252">
        <v>247</v>
      </c>
      <c r="F252" s="1">
        <v>205.57300000000001</v>
      </c>
      <c r="G252">
        <v>200.04900000000001</v>
      </c>
      <c r="H252">
        <f t="shared" si="33"/>
        <v>218.97666127261391</v>
      </c>
      <c r="I252">
        <f t="shared" si="35"/>
        <v>-18.927661272613904</v>
      </c>
      <c r="J252">
        <f t="shared" si="34"/>
        <v>132.04400000000001</v>
      </c>
      <c r="K252">
        <f t="shared" si="38"/>
        <v>134.31399999999999</v>
      </c>
      <c r="L252">
        <f t="shared" si="38"/>
        <v>141.93462761533772</v>
      </c>
      <c r="M252">
        <f t="shared" si="38"/>
        <v>-7.6206276153377246</v>
      </c>
    </row>
    <row r="253" spans="5:13" x14ac:dyDescent="0.25">
      <c r="E253">
        <v>248</v>
      </c>
      <c r="F253" s="1">
        <v>38.5</v>
      </c>
      <c r="G253">
        <v>72.966000000000008</v>
      </c>
      <c r="H253">
        <f t="shared" si="33"/>
        <v>43.921326789320148</v>
      </c>
      <c r="I253">
        <f t="shared" si="35"/>
        <v>29.044673210679861</v>
      </c>
      <c r="J253">
        <f t="shared" si="34"/>
        <v>132.80199999999999</v>
      </c>
      <c r="K253">
        <f t="shared" si="38"/>
        <v>130.12700000000001</v>
      </c>
      <c r="L253">
        <f t="shared" si="38"/>
        <v>142.72884297950986</v>
      </c>
      <c r="M253">
        <f t="shared" si="38"/>
        <v>-12.601842979509854</v>
      </c>
    </row>
    <row r="254" spans="5:13" x14ac:dyDescent="0.25">
      <c r="E254">
        <v>249</v>
      </c>
      <c r="F254" s="1">
        <v>2.387</v>
      </c>
      <c r="G254">
        <v>9.1580000000000013</v>
      </c>
      <c r="H254">
        <f t="shared" si="33"/>
        <v>6.0829370184105072</v>
      </c>
      <c r="I254">
        <f t="shared" si="35"/>
        <v>3.0750629815894941</v>
      </c>
      <c r="J254">
        <f t="shared" si="34"/>
        <v>132.87100000000001</v>
      </c>
      <c r="K254">
        <f t="shared" si="38"/>
        <v>167.143</v>
      </c>
      <c r="L254">
        <f t="shared" si="38"/>
        <v>142.8011396287551</v>
      </c>
      <c r="M254">
        <f t="shared" si="38"/>
        <v>24.341860371244906</v>
      </c>
    </row>
    <row r="255" spans="5:13" x14ac:dyDescent="0.25">
      <c r="E255">
        <v>250</v>
      </c>
      <c r="F255" s="1">
        <v>4.1280000000000001</v>
      </c>
      <c r="G255">
        <v>2.0870000000000002</v>
      </c>
      <c r="H255">
        <f t="shared" si="33"/>
        <v>7.9071176899457907</v>
      </c>
      <c r="I255">
        <f t="shared" si="35"/>
        <v>-5.8201176899457909</v>
      </c>
      <c r="J255">
        <f t="shared" si="34"/>
        <v>133.70699999999999</v>
      </c>
      <c r="K255">
        <f t="shared" si="38"/>
        <v>125.93100000000001</v>
      </c>
      <c r="L255">
        <f t="shared" si="38"/>
        <v>143.67708163990011</v>
      </c>
      <c r="M255">
        <f t="shared" si="38"/>
        <v>-17.746081639900098</v>
      </c>
    </row>
    <row r="256" spans="5:13" x14ac:dyDescent="0.25">
      <c r="E256">
        <v>251</v>
      </c>
      <c r="F256" s="1">
        <v>74.427000000000007</v>
      </c>
      <c r="G256">
        <v>104.32</v>
      </c>
      <c r="H256">
        <f t="shared" si="33"/>
        <v>81.564829940525286</v>
      </c>
      <c r="I256">
        <f t="shared" si="35"/>
        <v>22.755170059474708</v>
      </c>
      <c r="J256">
        <f t="shared" si="34"/>
        <v>137.893</v>
      </c>
      <c r="K256">
        <f t="shared" si="38"/>
        <v>159.053</v>
      </c>
      <c r="L256">
        <f t="shared" si="38"/>
        <v>148.06307836077701</v>
      </c>
      <c r="M256">
        <f t="shared" si="38"/>
        <v>10.989921639222985</v>
      </c>
    </row>
    <row r="257" spans="5:13" x14ac:dyDescent="0.25">
      <c r="E257">
        <v>252</v>
      </c>
      <c r="F257" s="1">
        <v>110.351</v>
      </c>
      <c r="G257">
        <v>205.19</v>
      </c>
      <c r="H257">
        <f t="shared" si="33"/>
        <v>119.20518975915452</v>
      </c>
      <c r="I257">
        <f t="shared" si="35"/>
        <v>85.984810240845476</v>
      </c>
      <c r="J257">
        <f t="shared" si="34"/>
        <v>138.36199999999999</v>
      </c>
      <c r="K257">
        <f t="shared" si="38"/>
        <v>113.48700000000001</v>
      </c>
      <c r="L257">
        <f t="shared" si="38"/>
        <v>148.55448602013951</v>
      </c>
      <c r="M257">
        <f t="shared" si="38"/>
        <v>-35.067486020139498</v>
      </c>
    </row>
    <row r="258" spans="5:13" x14ac:dyDescent="0.25">
      <c r="E258">
        <v>253</v>
      </c>
      <c r="F258" s="1">
        <v>0.33900000000000002</v>
      </c>
      <c r="G258">
        <v>6.1740000000000004</v>
      </c>
      <c r="H258">
        <f t="shared" si="33"/>
        <v>3.9370886466102424</v>
      </c>
      <c r="I258">
        <f t="shared" si="35"/>
        <v>2.236911353389758</v>
      </c>
      <c r="J258">
        <f t="shared" si="34"/>
        <v>139.74799999999999</v>
      </c>
      <c r="K258">
        <f t="shared" si="38"/>
        <v>194.57900000000001</v>
      </c>
      <c r="L258">
        <f t="shared" si="38"/>
        <v>150.00670567019569</v>
      </c>
      <c r="M258">
        <f t="shared" si="38"/>
        <v>44.572294329804322</v>
      </c>
    </row>
    <row r="259" spans="5:13" x14ac:dyDescent="0.25">
      <c r="E259">
        <v>254</v>
      </c>
      <c r="F259" s="1">
        <v>58.265999999999998</v>
      </c>
      <c r="G259">
        <v>48.664000000000001</v>
      </c>
      <c r="H259">
        <f t="shared" si="33"/>
        <v>64.631697354263522</v>
      </c>
      <c r="I259">
        <f t="shared" si="35"/>
        <v>-15.967697354263521</v>
      </c>
      <c r="J259">
        <f t="shared" si="34"/>
        <v>141.26900000000001</v>
      </c>
      <c r="K259">
        <f t="shared" si="38"/>
        <v>170.77199999999999</v>
      </c>
      <c r="L259">
        <f t="shared" si="38"/>
        <v>151.60037528616652</v>
      </c>
      <c r="M259">
        <f t="shared" si="38"/>
        <v>19.171624713833467</v>
      </c>
    </row>
    <row r="260" spans="5:13" x14ac:dyDescent="0.25">
      <c r="E260">
        <v>255</v>
      </c>
      <c r="F260" s="1">
        <v>44.335000000000001</v>
      </c>
      <c r="G260">
        <v>42.631</v>
      </c>
      <c r="H260">
        <f t="shared" si="33"/>
        <v>50.03510864940538</v>
      </c>
      <c r="I260">
        <f t="shared" si="35"/>
        <v>-7.40410864940538</v>
      </c>
      <c r="J260">
        <f t="shared" si="34"/>
        <v>152.24199999999999</v>
      </c>
      <c r="K260">
        <f t="shared" si="38"/>
        <v>150.792</v>
      </c>
      <c r="L260">
        <f t="shared" si="38"/>
        <v>163.09763807120765</v>
      </c>
      <c r="M260">
        <f t="shared" si="38"/>
        <v>-12.305638071207653</v>
      </c>
    </row>
    <row r="261" spans="5:13" x14ac:dyDescent="0.25">
      <c r="E261">
        <v>256</v>
      </c>
      <c r="F261" s="1">
        <v>20.545999999999999</v>
      </c>
      <c r="G261">
        <v>24.456000000000003</v>
      </c>
      <c r="H261">
        <f t="shared" si="33"/>
        <v>25.109529100207869</v>
      </c>
      <c r="I261">
        <f t="shared" si="35"/>
        <v>-0.65352910020786581</v>
      </c>
      <c r="J261">
        <f t="shared" si="34"/>
        <v>152.60900000000001</v>
      </c>
      <c r="K261">
        <f t="shared" si="38"/>
        <v>201.64500000000001</v>
      </c>
      <c r="L261">
        <f t="shared" si="38"/>
        <v>163.48217242299029</v>
      </c>
      <c r="M261">
        <f t="shared" si="38"/>
        <v>38.162827577009722</v>
      </c>
    </row>
    <row r="262" spans="5:13" x14ac:dyDescent="0.25">
      <c r="E262">
        <v>257</v>
      </c>
      <c r="F262" s="1">
        <v>55.654000000000003</v>
      </c>
      <c r="G262">
        <v>61.897000000000006</v>
      </c>
      <c r="H262">
        <f t="shared" ref="H262:H305" si="39">C$9+B$9*F262</f>
        <v>61.894902458197954</v>
      </c>
      <c r="I262">
        <f t="shared" si="35"/>
        <v>2.0975418020512393E-3</v>
      </c>
      <c r="J262">
        <f t="shared" ref="J262:J305" si="40">SMALL(x,E262)</f>
        <v>153.01</v>
      </c>
      <c r="K262">
        <f t="shared" si="38"/>
        <v>229.46299999999999</v>
      </c>
      <c r="L262">
        <f t="shared" si="38"/>
        <v>163.90233121063278</v>
      </c>
      <c r="M262">
        <f t="shared" si="38"/>
        <v>65.560668789367213</v>
      </c>
    </row>
    <row r="263" spans="5:13" x14ac:dyDescent="0.25">
      <c r="E263">
        <v>258</v>
      </c>
      <c r="F263" s="1">
        <v>1.9730000000000001</v>
      </c>
      <c r="G263">
        <v>30.392000000000003</v>
      </c>
      <c r="H263">
        <f t="shared" si="39"/>
        <v>5.6491571229391644</v>
      </c>
      <c r="I263">
        <f t="shared" ref="I263:I305" si="41">G263-H263</f>
        <v>24.742842877060838</v>
      </c>
      <c r="J263">
        <f t="shared" si="40"/>
        <v>155.946</v>
      </c>
      <c r="K263">
        <f t="shared" si="38"/>
        <v>68.724000000000004</v>
      </c>
      <c r="L263">
        <f t="shared" si="38"/>
        <v>166.97860602489334</v>
      </c>
      <c r="M263">
        <f t="shared" si="38"/>
        <v>-98.254606024893334</v>
      </c>
    </row>
    <row r="264" spans="5:13" x14ac:dyDescent="0.25">
      <c r="E264">
        <v>259</v>
      </c>
      <c r="F264" s="1">
        <v>130.97800000000001</v>
      </c>
      <c r="G264">
        <v>94.436000000000007</v>
      </c>
      <c r="H264">
        <f t="shared" si="39"/>
        <v>140.81769677337525</v>
      </c>
      <c r="I264">
        <f t="shared" si="41"/>
        <v>-46.381696773375239</v>
      </c>
      <c r="J264">
        <f t="shared" si="40"/>
        <v>156.08000000000001</v>
      </c>
      <c r="K264">
        <f t="shared" si="38"/>
        <v>173.94300000000001</v>
      </c>
      <c r="L264">
        <f t="shared" si="38"/>
        <v>167.1190082132826</v>
      </c>
      <c r="M264">
        <f t="shared" si="38"/>
        <v>6.8239917867174142</v>
      </c>
    </row>
    <row r="265" spans="5:13" x14ac:dyDescent="0.25">
      <c r="E265">
        <v>260</v>
      </c>
      <c r="F265" s="1">
        <v>109.294</v>
      </c>
      <c r="G265">
        <v>157.69999999999999</v>
      </c>
      <c r="H265">
        <f t="shared" si="39"/>
        <v>118.09768891491971</v>
      </c>
      <c r="I265">
        <f t="shared" si="41"/>
        <v>39.602311085080274</v>
      </c>
      <c r="J265">
        <f t="shared" si="40"/>
        <v>156.12700000000001</v>
      </c>
      <c r="K265">
        <f t="shared" si="38"/>
        <v>161.34</v>
      </c>
      <c r="L265">
        <f t="shared" si="38"/>
        <v>167.16825375697141</v>
      </c>
      <c r="M265">
        <f t="shared" si="38"/>
        <v>-5.8282537569714066</v>
      </c>
    </row>
    <row r="266" spans="5:13" x14ac:dyDescent="0.25">
      <c r="E266">
        <v>261</v>
      </c>
      <c r="F266" s="1">
        <v>171.768</v>
      </c>
      <c r="G266">
        <v>166.16800000000001</v>
      </c>
      <c r="H266">
        <f t="shared" si="39"/>
        <v>183.55654203008072</v>
      </c>
      <c r="I266">
        <f t="shared" si="41"/>
        <v>-17.388542030080714</v>
      </c>
      <c r="J266">
        <f t="shared" si="40"/>
        <v>157.501</v>
      </c>
      <c r="K266">
        <f t="shared" ref="K266:M285" si="42">VLOOKUP($J266,$F$6:$I$305,K$3,FALSE)</f>
        <v>232.71899999999999</v>
      </c>
      <c r="L266">
        <f t="shared" si="42"/>
        <v>168.60790007672409</v>
      </c>
      <c r="M266">
        <f t="shared" si="42"/>
        <v>64.111099923275901</v>
      </c>
    </row>
    <row r="267" spans="5:13" x14ac:dyDescent="0.25">
      <c r="E267">
        <v>262</v>
      </c>
      <c r="F267" s="1">
        <v>55.253999999999998</v>
      </c>
      <c r="G267">
        <v>51.128</v>
      </c>
      <c r="H267">
        <f t="shared" si="39"/>
        <v>61.475791448080713</v>
      </c>
      <c r="I267">
        <f t="shared" si="41"/>
        <v>-10.347791448080713</v>
      </c>
      <c r="J267">
        <f t="shared" si="40"/>
        <v>157.708</v>
      </c>
      <c r="K267">
        <f t="shared" si="42"/>
        <v>129.667</v>
      </c>
      <c r="L267">
        <f t="shared" si="42"/>
        <v>168.82479002445979</v>
      </c>
      <c r="M267">
        <f t="shared" si="42"/>
        <v>-39.157790024459786</v>
      </c>
    </row>
    <row r="268" spans="5:13" x14ac:dyDescent="0.25">
      <c r="E268">
        <v>263</v>
      </c>
      <c r="F268" s="1">
        <v>23.957000000000001</v>
      </c>
      <c r="G268">
        <v>-8.9730000000000008</v>
      </c>
      <c r="H268">
        <f t="shared" si="39"/>
        <v>28.683498238982629</v>
      </c>
      <c r="I268">
        <f t="shared" si="41"/>
        <v>-37.656498238982628</v>
      </c>
      <c r="J268">
        <f t="shared" si="40"/>
        <v>162.834</v>
      </c>
      <c r="K268">
        <f t="shared" si="42"/>
        <v>220.381</v>
      </c>
      <c r="L268">
        <f t="shared" si="42"/>
        <v>174.1956976191122</v>
      </c>
      <c r="M268">
        <f t="shared" si="42"/>
        <v>46.185302380887805</v>
      </c>
    </row>
    <row r="269" spans="5:13" x14ac:dyDescent="0.25">
      <c r="E269">
        <v>264</v>
      </c>
      <c r="F269" s="1">
        <v>137.893</v>
      </c>
      <c r="G269">
        <v>159.053</v>
      </c>
      <c r="H269">
        <f t="shared" si="39"/>
        <v>148.06307836077701</v>
      </c>
      <c r="I269">
        <f t="shared" si="41"/>
        <v>10.989921639222985</v>
      </c>
      <c r="J269">
        <f t="shared" si="40"/>
        <v>162.92699999999999</v>
      </c>
      <c r="K269">
        <f t="shared" si="42"/>
        <v>241.374</v>
      </c>
      <c r="L269">
        <f t="shared" si="42"/>
        <v>174.29314092896442</v>
      </c>
      <c r="M269">
        <f t="shared" si="42"/>
        <v>67.080859071035576</v>
      </c>
    </row>
    <row r="270" spans="5:13" x14ac:dyDescent="0.25">
      <c r="E270">
        <v>265</v>
      </c>
      <c r="F270" s="1">
        <v>102.783</v>
      </c>
      <c r="G270">
        <v>105.063</v>
      </c>
      <c r="H270">
        <f t="shared" si="39"/>
        <v>111.27560944773636</v>
      </c>
      <c r="I270">
        <f t="shared" si="41"/>
        <v>-6.2126094477363552</v>
      </c>
      <c r="J270">
        <f t="shared" si="40"/>
        <v>164.268</v>
      </c>
      <c r="K270">
        <f t="shared" si="42"/>
        <v>199.55</v>
      </c>
      <c r="L270">
        <f t="shared" si="42"/>
        <v>175.69821059038247</v>
      </c>
      <c r="M270">
        <f t="shared" si="42"/>
        <v>23.851789409617538</v>
      </c>
    </row>
    <row r="271" spans="5:13" x14ac:dyDescent="0.25">
      <c r="E271">
        <v>266</v>
      </c>
      <c r="F271" s="1">
        <v>37.853999999999999</v>
      </c>
      <c r="G271">
        <v>69.182000000000002</v>
      </c>
      <c r="H271">
        <f t="shared" si="39"/>
        <v>43.244462507980806</v>
      </c>
      <c r="I271">
        <f t="shared" si="41"/>
        <v>25.937537492019196</v>
      </c>
      <c r="J271">
        <f t="shared" si="40"/>
        <v>164.798</v>
      </c>
      <c r="K271">
        <f t="shared" si="42"/>
        <v>214.03399999999999</v>
      </c>
      <c r="L271">
        <f t="shared" si="42"/>
        <v>176.25353267878785</v>
      </c>
      <c r="M271">
        <f t="shared" si="42"/>
        <v>37.780467321212143</v>
      </c>
    </row>
    <row r="272" spans="5:13" x14ac:dyDescent="0.25">
      <c r="E272">
        <v>267</v>
      </c>
      <c r="F272" s="1">
        <v>52.928000000000004</v>
      </c>
      <c r="G272">
        <v>71.153000000000006</v>
      </c>
      <c r="H272">
        <f t="shared" si="39"/>
        <v>59.038660924248973</v>
      </c>
      <c r="I272">
        <f t="shared" si="41"/>
        <v>12.114339075751033</v>
      </c>
      <c r="J272">
        <f t="shared" si="40"/>
        <v>166.10300000000001</v>
      </c>
      <c r="K272">
        <f t="shared" si="42"/>
        <v>43.253</v>
      </c>
      <c r="L272">
        <f t="shared" si="42"/>
        <v>177.6208823492953</v>
      </c>
      <c r="M272">
        <f t="shared" si="42"/>
        <v>-134.36788234929531</v>
      </c>
    </row>
    <row r="273" spans="5:13" x14ac:dyDescent="0.25">
      <c r="E273">
        <v>268</v>
      </c>
      <c r="F273" s="1">
        <v>90.594999999999999</v>
      </c>
      <c r="G273">
        <v>34.206000000000003</v>
      </c>
      <c r="H273">
        <f t="shared" si="39"/>
        <v>98.505296969464084</v>
      </c>
      <c r="I273">
        <f t="shared" si="41"/>
        <v>-64.299296969464081</v>
      </c>
      <c r="J273">
        <f t="shared" si="40"/>
        <v>169.5</v>
      </c>
      <c r="K273">
        <f t="shared" si="42"/>
        <v>226.696</v>
      </c>
      <c r="L273">
        <f t="shared" si="42"/>
        <v>181.18018260271594</v>
      </c>
      <c r="M273">
        <f t="shared" si="42"/>
        <v>45.515817397284053</v>
      </c>
    </row>
    <row r="274" spans="5:13" x14ac:dyDescent="0.25">
      <c r="E274">
        <v>269</v>
      </c>
      <c r="F274" s="1">
        <v>48.242000000000004</v>
      </c>
      <c r="G274">
        <v>85.305000000000007</v>
      </c>
      <c r="H274">
        <f t="shared" si="39"/>
        <v>54.128775440725512</v>
      </c>
      <c r="I274">
        <f t="shared" si="41"/>
        <v>31.176224559274495</v>
      </c>
      <c r="J274">
        <f t="shared" si="40"/>
        <v>171.768</v>
      </c>
      <c r="K274">
        <f t="shared" si="42"/>
        <v>166.16800000000001</v>
      </c>
      <c r="L274">
        <f t="shared" si="42"/>
        <v>183.55654203008072</v>
      </c>
      <c r="M274">
        <f t="shared" si="42"/>
        <v>-17.388542030080714</v>
      </c>
    </row>
    <row r="275" spans="5:13" x14ac:dyDescent="0.25">
      <c r="E275">
        <v>270</v>
      </c>
      <c r="F275" s="1">
        <v>45.94</v>
      </c>
      <c r="G275">
        <v>90.123999999999995</v>
      </c>
      <c r="H275">
        <f t="shared" si="39"/>
        <v>51.716791577500793</v>
      </c>
      <c r="I275">
        <f t="shared" si="41"/>
        <v>38.407208422499203</v>
      </c>
      <c r="J275">
        <f t="shared" si="40"/>
        <v>173.517</v>
      </c>
      <c r="K275">
        <f t="shared" si="42"/>
        <v>43.890999999999998</v>
      </c>
      <c r="L275">
        <f t="shared" si="42"/>
        <v>185.38910492181833</v>
      </c>
      <c r="M275">
        <f t="shared" si="42"/>
        <v>-141.49810492181834</v>
      </c>
    </row>
    <row r="276" spans="5:13" x14ac:dyDescent="0.25">
      <c r="E276">
        <v>271</v>
      </c>
      <c r="F276" s="1">
        <v>13.355</v>
      </c>
      <c r="G276">
        <v>1.0030000000000001</v>
      </c>
      <c r="H276">
        <f t="shared" si="39"/>
        <v>17.574960915825205</v>
      </c>
      <c r="I276">
        <f t="shared" si="41"/>
        <v>-16.571960915825205</v>
      </c>
      <c r="J276">
        <f t="shared" si="40"/>
        <v>173.732</v>
      </c>
      <c r="K276">
        <f t="shared" si="42"/>
        <v>115.672</v>
      </c>
      <c r="L276">
        <f t="shared" si="42"/>
        <v>185.61437708975637</v>
      </c>
      <c r="M276">
        <f t="shared" si="42"/>
        <v>-69.942377089756377</v>
      </c>
    </row>
    <row r="277" spans="5:13" x14ac:dyDescent="0.25">
      <c r="E277">
        <v>272</v>
      </c>
      <c r="F277" s="1">
        <v>12.406000000000001</v>
      </c>
      <c r="G277">
        <v>7.38</v>
      </c>
      <c r="H277">
        <f t="shared" si="39"/>
        <v>16.580620044322053</v>
      </c>
      <c r="I277">
        <f t="shared" si="41"/>
        <v>-9.2006200443220543</v>
      </c>
      <c r="J277">
        <f t="shared" si="40"/>
        <v>174.20699999999999</v>
      </c>
      <c r="K277">
        <f t="shared" si="42"/>
        <v>100.72800000000001</v>
      </c>
      <c r="L277">
        <f t="shared" si="42"/>
        <v>186.11207141427059</v>
      </c>
      <c r="M277">
        <f t="shared" si="42"/>
        <v>-85.384071414270579</v>
      </c>
    </row>
    <row r="278" spans="5:13" x14ac:dyDescent="0.25">
      <c r="E278">
        <v>273</v>
      </c>
      <c r="F278" s="1">
        <v>23.164999999999999</v>
      </c>
      <c r="G278">
        <v>31.844000000000001</v>
      </c>
      <c r="H278">
        <f t="shared" si="39"/>
        <v>27.853658438950493</v>
      </c>
      <c r="I278">
        <f t="shared" si="41"/>
        <v>3.9903415610495081</v>
      </c>
      <c r="J278">
        <f t="shared" si="40"/>
        <v>183.05100000000002</v>
      </c>
      <c r="K278">
        <f t="shared" si="42"/>
        <v>190.47900000000001</v>
      </c>
      <c r="L278">
        <f t="shared" si="42"/>
        <v>195.37861584796275</v>
      </c>
      <c r="M278">
        <f t="shared" si="42"/>
        <v>-4.8996158479627354</v>
      </c>
    </row>
    <row r="279" spans="5:13" x14ac:dyDescent="0.25">
      <c r="E279">
        <v>274</v>
      </c>
      <c r="F279" s="1">
        <v>61.258000000000003</v>
      </c>
      <c r="G279">
        <v>29.041000000000004</v>
      </c>
      <c r="H279">
        <f t="shared" si="39"/>
        <v>67.766647709940472</v>
      </c>
      <c r="I279">
        <f t="shared" si="41"/>
        <v>-38.725647709940468</v>
      </c>
      <c r="J279">
        <f t="shared" si="40"/>
        <v>184.053</v>
      </c>
      <c r="K279">
        <f t="shared" si="42"/>
        <v>283.935</v>
      </c>
      <c r="L279">
        <f t="shared" si="42"/>
        <v>196.42848892830642</v>
      </c>
      <c r="M279">
        <f t="shared" si="42"/>
        <v>87.506511071693581</v>
      </c>
    </row>
    <row r="280" spans="5:13" x14ac:dyDescent="0.25">
      <c r="E280">
        <v>275</v>
      </c>
      <c r="F280" s="1">
        <v>76.674000000000007</v>
      </c>
      <c r="G280">
        <v>50.136000000000003</v>
      </c>
      <c r="H280">
        <f t="shared" si="39"/>
        <v>83.919186039858872</v>
      </c>
      <c r="I280">
        <f t="shared" si="41"/>
        <v>-33.783186039858869</v>
      </c>
      <c r="J280">
        <f t="shared" si="40"/>
        <v>185.89600000000002</v>
      </c>
      <c r="K280">
        <f t="shared" si="42"/>
        <v>203.137</v>
      </c>
      <c r="L280">
        <f t="shared" si="42"/>
        <v>198.3595429074216</v>
      </c>
      <c r="M280">
        <f t="shared" si="42"/>
        <v>4.7774570925784019</v>
      </c>
    </row>
    <row r="281" spans="5:13" x14ac:dyDescent="0.25">
      <c r="E281">
        <v>276</v>
      </c>
      <c r="F281" s="1">
        <v>54.27</v>
      </c>
      <c r="G281">
        <v>103.09100000000001</v>
      </c>
      <c r="H281">
        <f t="shared" si="39"/>
        <v>60.444778363192306</v>
      </c>
      <c r="I281">
        <f t="shared" si="41"/>
        <v>42.646221636807702</v>
      </c>
      <c r="J281">
        <f t="shared" si="40"/>
        <v>187.345</v>
      </c>
      <c r="K281">
        <f t="shared" si="42"/>
        <v>176.72400000000002</v>
      </c>
      <c r="L281">
        <f t="shared" si="42"/>
        <v>199.87777254157129</v>
      </c>
      <c r="M281">
        <f t="shared" si="42"/>
        <v>-23.153772541571271</v>
      </c>
    </row>
    <row r="282" spans="5:13" x14ac:dyDescent="0.25">
      <c r="E282">
        <v>277</v>
      </c>
      <c r="F282" s="1">
        <v>76.908000000000001</v>
      </c>
      <c r="G282">
        <v>85.96</v>
      </c>
      <c r="H282">
        <f t="shared" si="39"/>
        <v>84.164365980777461</v>
      </c>
      <c r="I282">
        <f t="shared" si="41"/>
        <v>1.7956340192225326</v>
      </c>
      <c r="J282">
        <f t="shared" si="40"/>
        <v>188.232</v>
      </c>
      <c r="K282">
        <f t="shared" si="42"/>
        <v>238.52199999999999</v>
      </c>
      <c r="L282">
        <f t="shared" si="42"/>
        <v>200.80715120650626</v>
      </c>
      <c r="M282">
        <f t="shared" si="42"/>
        <v>37.714848793493729</v>
      </c>
    </row>
    <row r="283" spans="5:13" x14ac:dyDescent="0.25">
      <c r="E283">
        <v>278</v>
      </c>
      <c r="F283" s="1">
        <v>6.3959999999999999</v>
      </c>
      <c r="G283">
        <v>-1.66</v>
      </c>
      <c r="H283">
        <f t="shared" si="39"/>
        <v>10.283477117310536</v>
      </c>
      <c r="I283">
        <f t="shared" si="41"/>
        <v>-11.943477117310536</v>
      </c>
      <c r="J283">
        <f t="shared" si="40"/>
        <v>188.352</v>
      </c>
      <c r="K283">
        <f t="shared" si="42"/>
        <v>114.22499999999999</v>
      </c>
      <c r="L283">
        <f t="shared" si="42"/>
        <v>200.93288450954145</v>
      </c>
      <c r="M283">
        <f t="shared" si="42"/>
        <v>-86.707884509541458</v>
      </c>
    </row>
    <row r="284" spans="5:13" x14ac:dyDescent="0.25">
      <c r="E284">
        <v>279</v>
      </c>
      <c r="F284" s="1">
        <v>203.542</v>
      </c>
      <c r="G284">
        <v>362.66899999999998</v>
      </c>
      <c r="H284">
        <f t="shared" si="39"/>
        <v>216.8486251187436</v>
      </c>
      <c r="I284">
        <f t="shared" si="41"/>
        <v>145.82037488125638</v>
      </c>
      <c r="J284">
        <f t="shared" si="40"/>
        <v>195.68600000000001</v>
      </c>
      <c r="K284">
        <f t="shared" si="42"/>
        <v>218.739</v>
      </c>
      <c r="L284">
        <f t="shared" si="42"/>
        <v>208.61728488004104</v>
      </c>
      <c r="M284">
        <f t="shared" si="42"/>
        <v>10.121715119958964</v>
      </c>
    </row>
    <row r="285" spans="5:13" x14ac:dyDescent="0.25">
      <c r="E285">
        <v>280</v>
      </c>
      <c r="F285" s="1">
        <v>7.9880000000000004</v>
      </c>
      <c r="G285">
        <v>24.352000000000004</v>
      </c>
      <c r="H285">
        <f t="shared" si="39"/>
        <v>11.951538937577148</v>
      </c>
      <c r="I285">
        <f t="shared" si="41"/>
        <v>12.400461062422856</v>
      </c>
      <c r="J285">
        <f t="shared" si="40"/>
        <v>196.74600000000001</v>
      </c>
      <c r="K285">
        <f t="shared" si="42"/>
        <v>254.09699999999998</v>
      </c>
      <c r="L285">
        <f t="shared" si="42"/>
        <v>209.72792905685174</v>
      </c>
      <c r="M285">
        <f t="shared" si="42"/>
        <v>44.369070943148245</v>
      </c>
    </row>
    <row r="286" spans="5:13" x14ac:dyDescent="0.25">
      <c r="E286">
        <v>281</v>
      </c>
      <c r="F286" s="1">
        <v>61.356999999999999</v>
      </c>
      <c r="G286">
        <v>88.067000000000007</v>
      </c>
      <c r="H286">
        <f t="shared" si="39"/>
        <v>67.870377684944486</v>
      </c>
      <c r="I286">
        <f t="shared" si="41"/>
        <v>20.196622315055521</v>
      </c>
      <c r="J286">
        <f t="shared" si="40"/>
        <v>202.102</v>
      </c>
      <c r="K286">
        <f t="shared" ref="K286:M305" si="43">VLOOKUP($J286,$F$6:$I$305,K$3,FALSE)</f>
        <v>263.28100000000001</v>
      </c>
      <c r="L286">
        <f t="shared" si="43"/>
        <v>215.33982548232154</v>
      </c>
      <c r="M286">
        <f t="shared" si="43"/>
        <v>47.941174517678462</v>
      </c>
    </row>
    <row r="287" spans="5:13" x14ac:dyDescent="0.25">
      <c r="E287">
        <v>282</v>
      </c>
      <c r="F287" s="1">
        <v>58.817</v>
      </c>
      <c r="G287">
        <v>39.08</v>
      </c>
      <c r="H287">
        <f t="shared" si="39"/>
        <v>65.209022770700017</v>
      </c>
      <c r="I287">
        <f t="shared" si="41"/>
        <v>-26.129022770700018</v>
      </c>
      <c r="J287">
        <f t="shared" si="40"/>
        <v>203.196</v>
      </c>
      <c r="K287">
        <f t="shared" si="43"/>
        <v>174.357</v>
      </c>
      <c r="L287">
        <f t="shared" si="43"/>
        <v>216.48609409499221</v>
      </c>
      <c r="M287">
        <f t="shared" si="43"/>
        <v>-42.129094094992212</v>
      </c>
    </row>
    <row r="288" spans="5:13" x14ac:dyDescent="0.25">
      <c r="E288">
        <v>283</v>
      </c>
      <c r="F288" s="1">
        <v>34.295000000000002</v>
      </c>
      <c r="G288">
        <v>4.7549999999999999</v>
      </c>
      <c r="H288">
        <f t="shared" si="39"/>
        <v>39.515422295462677</v>
      </c>
      <c r="I288">
        <f t="shared" si="41"/>
        <v>-34.760422295462675</v>
      </c>
      <c r="J288">
        <f t="shared" si="40"/>
        <v>203.542</v>
      </c>
      <c r="K288">
        <f t="shared" si="43"/>
        <v>362.66899999999998</v>
      </c>
      <c r="L288">
        <f t="shared" si="43"/>
        <v>216.8486251187436</v>
      </c>
      <c r="M288">
        <f t="shared" si="43"/>
        <v>145.82037488125638</v>
      </c>
    </row>
    <row r="289" spans="5:13" x14ac:dyDescent="0.25">
      <c r="E289">
        <v>284</v>
      </c>
      <c r="F289" s="1">
        <v>121.126</v>
      </c>
      <c r="G289">
        <v>125.797</v>
      </c>
      <c r="H289">
        <f t="shared" si="39"/>
        <v>130.49499259418766</v>
      </c>
      <c r="I289">
        <f t="shared" si="41"/>
        <v>-4.6979925941876672</v>
      </c>
      <c r="J289">
        <f t="shared" si="40"/>
        <v>205.57300000000001</v>
      </c>
      <c r="K289">
        <f t="shared" si="43"/>
        <v>200.04900000000001</v>
      </c>
      <c r="L289">
        <f t="shared" si="43"/>
        <v>218.97666127261391</v>
      </c>
      <c r="M289">
        <f t="shared" si="43"/>
        <v>-18.927661272613904</v>
      </c>
    </row>
    <row r="290" spans="5:13" x14ac:dyDescent="0.25">
      <c r="E290">
        <v>285</v>
      </c>
      <c r="F290" s="1">
        <v>94.314999999999998</v>
      </c>
      <c r="G290">
        <v>156.67500000000001</v>
      </c>
      <c r="H290">
        <f t="shared" si="39"/>
        <v>102.40302936355441</v>
      </c>
      <c r="I290">
        <f t="shared" si="41"/>
        <v>54.271970636445602</v>
      </c>
      <c r="J290">
        <f t="shared" si="40"/>
        <v>207.38</v>
      </c>
      <c r="K290">
        <f t="shared" si="43"/>
        <v>361.471</v>
      </c>
      <c r="L290">
        <f t="shared" si="43"/>
        <v>220.86999526081854</v>
      </c>
      <c r="M290">
        <f t="shared" si="43"/>
        <v>140.60100473918146</v>
      </c>
    </row>
    <row r="291" spans="5:13" x14ac:dyDescent="0.25">
      <c r="E291">
        <v>286</v>
      </c>
      <c r="F291" s="1">
        <v>102.258</v>
      </c>
      <c r="G291">
        <v>120.78800000000001</v>
      </c>
      <c r="H291">
        <f t="shared" si="39"/>
        <v>110.72552624695749</v>
      </c>
      <c r="I291">
        <f t="shared" si="41"/>
        <v>10.062473753042525</v>
      </c>
      <c r="J291">
        <f t="shared" si="40"/>
        <v>208.387</v>
      </c>
      <c r="K291">
        <f t="shared" si="43"/>
        <v>299.25299999999999</v>
      </c>
      <c r="L291">
        <f t="shared" si="43"/>
        <v>221.92510722878865</v>
      </c>
      <c r="M291">
        <f t="shared" si="43"/>
        <v>77.327892771211339</v>
      </c>
    </row>
    <row r="292" spans="5:13" x14ac:dyDescent="0.25">
      <c r="E292">
        <v>287</v>
      </c>
      <c r="F292" s="1">
        <v>84.076999999999998</v>
      </c>
      <c r="G292">
        <v>94.382000000000005</v>
      </c>
      <c r="H292">
        <f t="shared" si="39"/>
        <v>91.675883059603663</v>
      </c>
      <c r="I292">
        <f t="shared" si="41"/>
        <v>2.7061169403963419</v>
      </c>
      <c r="J292">
        <f t="shared" si="40"/>
        <v>208.58</v>
      </c>
      <c r="K292">
        <f t="shared" si="43"/>
        <v>179.52799999999999</v>
      </c>
      <c r="L292">
        <f t="shared" si="43"/>
        <v>222.12732829117027</v>
      </c>
      <c r="M292">
        <f t="shared" si="43"/>
        <v>-42.599328291170281</v>
      </c>
    </row>
    <row r="293" spans="5:13" x14ac:dyDescent="0.25">
      <c r="E293">
        <v>288</v>
      </c>
      <c r="F293" s="1">
        <v>47.66</v>
      </c>
      <c r="G293">
        <v>23.737000000000002</v>
      </c>
      <c r="H293">
        <f t="shared" si="39"/>
        <v>53.518968921004927</v>
      </c>
      <c r="I293">
        <f t="shared" si="41"/>
        <v>-29.781968921004925</v>
      </c>
      <c r="J293">
        <f t="shared" si="40"/>
        <v>209.83700000000002</v>
      </c>
      <c r="K293">
        <f t="shared" si="43"/>
        <v>188.74100000000001</v>
      </c>
      <c r="L293">
        <f t="shared" si="43"/>
        <v>223.44438464046368</v>
      </c>
      <c r="M293">
        <f t="shared" si="43"/>
        <v>-34.703384640463668</v>
      </c>
    </row>
    <row r="294" spans="5:13" x14ac:dyDescent="0.25">
      <c r="E294">
        <v>289</v>
      </c>
      <c r="F294" s="1">
        <v>173.517</v>
      </c>
      <c r="G294">
        <v>43.890999999999998</v>
      </c>
      <c r="H294">
        <f t="shared" si="39"/>
        <v>185.38910492181833</v>
      </c>
      <c r="I294">
        <f t="shared" si="41"/>
        <v>-141.49810492181834</v>
      </c>
      <c r="J294">
        <f t="shared" si="40"/>
        <v>210.619</v>
      </c>
      <c r="K294">
        <f t="shared" si="43"/>
        <v>237.202</v>
      </c>
      <c r="L294">
        <f t="shared" si="43"/>
        <v>224.26374666524288</v>
      </c>
      <c r="M294">
        <f t="shared" si="43"/>
        <v>12.938253334757121</v>
      </c>
    </row>
    <row r="295" spans="5:13" x14ac:dyDescent="0.25">
      <c r="E295">
        <v>290</v>
      </c>
      <c r="F295" s="1">
        <v>91.408000000000001</v>
      </c>
      <c r="G295">
        <v>44.587000000000003</v>
      </c>
      <c r="H295">
        <f t="shared" si="39"/>
        <v>99.357140097527378</v>
      </c>
      <c r="I295">
        <f t="shared" si="41"/>
        <v>-54.770140097527374</v>
      </c>
      <c r="J295">
        <f t="shared" si="40"/>
        <v>211.41200000000001</v>
      </c>
      <c r="K295">
        <f t="shared" si="43"/>
        <v>298.86400000000003</v>
      </c>
      <c r="L295">
        <f t="shared" si="43"/>
        <v>225.09463424280028</v>
      </c>
      <c r="M295">
        <f t="shared" si="43"/>
        <v>73.769365757199751</v>
      </c>
    </row>
    <row r="296" spans="5:13" x14ac:dyDescent="0.25">
      <c r="E296">
        <v>291</v>
      </c>
      <c r="F296" s="1">
        <v>66.266000000000005</v>
      </c>
      <c r="G296">
        <v>18.754999999999999</v>
      </c>
      <c r="H296">
        <f t="shared" si="39"/>
        <v>73.013917556608305</v>
      </c>
      <c r="I296">
        <f t="shared" si="41"/>
        <v>-54.25891755660831</v>
      </c>
      <c r="J296">
        <f t="shared" si="40"/>
        <v>212.39699999999999</v>
      </c>
      <c r="K296">
        <f t="shared" si="43"/>
        <v>208.66200000000001</v>
      </c>
      <c r="L296">
        <f t="shared" si="43"/>
        <v>226.12669510521397</v>
      </c>
      <c r="M296">
        <f t="shared" si="43"/>
        <v>-17.464695105213963</v>
      </c>
    </row>
    <row r="297" spans="5:13" x14ac:dyDescent="0.25">
      <c r="E297">
        <v>292</v>
      </c>
      <c r="F297" s="1">
        <v>17.423999999999999</v>
      </c>
      <c r="G297">
        <v>30.584000000000003</v>
      </c>
      <c r="H297">
        <f t="shared" si="39"/>
        <v>21.838367666242821</v>
      </c>
      <c r="I297">
        <f t="shared" si="41"/>
        <v>8.7456323337571824</v>
      </c>
      <c r="J297">
        <f t="shared" si="40"/>
        <v>219.71</v>
      </c>
      <c r="K297">
        <f t="shared" si="43"/>
        <v>102.405</v>
      </c>
      <c r="L297">
        <f t="shared" si="43"/>
        <v>233.78909214768242</v>
      </c>
      <c r="M297">
        <f t="shared" si="43"/>
        <v>-131.38409214768242</v>
      </c>
    </row>
    <row r="298" spans="5:13" x14ac:dyDescent="0.25">
      <c r="E298">
        <v>293</v>
      </c>
      <c r="F298" s="1">
        <v>164.268</v>
      </c>
      <c r="G298">
        <v>199.55</v>
      </c>
      <c r="H298">
        <f t="shared" si="39"/>
        <v>175.69821059038247</v>
      </c>
      <c r="I298">
        <f t="shared" si="41"/>
        <v>23.851789409617538</v>
      </c>
      <c r="J298">
        <f t="shared" si="40"/>
        <v>220.749</v>
      </c>
      <c r="K298">
        <f t="shared" si="43"/>
        <v>142.19300000000001</v>
      </c>
      <c r="L298">
        <f t="shared" si="43"/>
        <v>234.87773299646193</v>
      </c>
      <c r="M298">
        <f t="shared" si="43"/>
        <v>-92.684732996461918</v>
      </c>
    </row>
    <row r="299" spans="5:13" x14ac:dyDescent="0.25">
      <c r="E299">
        <v>294</v>
      </c>
      <c r="F299" s="1">
        <v>132.87100000000001</v>
      </c>
      <c r="G299">
        <v>167.143</v>
      </c>
      <c r="H299">
        <f t="shared" si="39"/>
        <v>142.8011396287551</v>
      </c>
      <c r="I299">
        <f t="shared" si="41"/>
        <v>24.341860371244906</v>
      </c>
      <c r="J299">
        <f t="shared" si="40"/>
        <v>226.155</v>
      </c>
      <c r="K299">
        <f t="shared" si="43"/>
        <v>319.69299999999998</v>
      </c>
      <c r="L299">
        <f t="shared" si="43"/>
        <v>240.54201829819641</v>
      </c>
      <c r="M299">
        <f t="shared" si="43"/>
        <v>79.150981701803573</v>
      </c>
    </row>
    <row r="300" spans="5:13" x14ac:dyDescent="0.25">
      <c r="E300">
        <v>295</v>
      </c>
      <c r="F300" s="1">
        <v>27.408999999999999</v>
      </c>
      <c r="G300">
        <v>48.204999999999998</v>
      </c>
      <c r="H300">
        <f t="shared" si="39"/>
        <v>32.300426256294401</v>
      </c>
      <c r="I300">
        <f t="shared" si="41"/>
        <v>15.904573743705598</v>
      </c>
      <c r="J300">
        <f t="shared" si="40"/>
        <v>226.43100000000001</v>
      </c>
      <c r="K300">
        <f t="shared" si="43"/>
        <v>239.624</v>
      </c>
      <c r="L300">
        <f t="shared" si="43"/>
        <v>240.83120489517734</v>
      </c>
      <c r="M300">
        <f t="shared" si="43"/>
        <v>-1.2072048951773411</v>
      </c>
    </row>
    <row r="301" spans="5:13" x14ac:dyDescent="0.25">
      <c r="E301">
        <v>296</v>
      </c>
      <c r="F301" s="1">
        <v>138.36199999999999</v>
      </c>
      <c r="G301">
        <v>113.48700000000001</v>
      </c>
      <c r="H301">
        <f t="shared" si="39"/>
        <v>148.55448602013951</v>
      </c>
      <c r="I301">
        <f t="shared" si="41"/>
        <v>-35.067486020139498</v>
      </c>
      <c r="J301">
        <f t="shared" si="40"/>
        <v>237.76499999999999</v>
      </c>
      <c r="K301">
        <f t="shared" si="43"/>
        <v>258.17700000000002</v>
      </c>
      <c r="L301">
        <f t="shared" si="43"/>
        <v>252.70671536684927</v>
      </c>
      <c r="M301">
        <f t="shared" si="43"/>
        <v>5.4702846331507544</v>
      </c>
    </row>
    <row r="302" spans="5:13" x14ac:dyDescent="0.25">
      <c r="E302">
        <v>297</v>
      </c>
      <c r="F302" s="1">
        <v>33.582999999999998</v>
      </c>
      <c r="G302">
        <v>30.938000000000002</v>
      </c>
      <c r="H302">
        <f t="shared" si="39"/>
        <v>38.769404697453986</v>
      </c>
      <c r="I302">
        <f t="shared" si="41"/>
        <v>-7.8314046974539835</v>
      </c>
      <c r="J302">
        <f t="shared" si="40"/>
        <v>238.58600000000001</v>
      </c>
      <c r="K302">
        <f t="shared" si="43"/>
        <v>387.58800000000002</v>
      </c>
      <c r="L302">
        <f t="shared" si="43"/>
        <v>253.56694071511492</v>
      </c>
      <c r="M302">
        <f t="shared" si="43"/>
        <v>134.0210592848851</v>
      </c>
    </row>
    <row r="303" spans="5:13" x14ac:dyDescent="0.25">
      <c r="E303">
        <v>298</v>
      </c>
      <c r="F303" s="1">
        <v>34.811999999999998</v>
      </c>
      <c r="G303">
        <v>20.324999999999999</v>
      </c>
      <c r="H303">
        <f t="shared" si="39"/>
        <v>40.057123276039199</v>
      </c>
      <c r="I303">
        <f t="shared" si="41"/>
        <v>-19.7321232760392</v>
      </c>
      <c r="J303">
        <f t="shared" si="40"/>
        <v>240.14500000000001</v>
      </c>
      <c r="K303">
        <f t="shared" si="43"/>
        <v>210.91200000000001</v>
      </c>
      <c r="L303">
        <f t="shared" si="43"/>
        <v>255.20042587704688</v>
      </c>
      <c r="M303">
        <f t="shared" si="43"/>
        <v>-44.288425877046876</v>
      </c>
    </row>
    <row r="304" spans="5:13" x14ac:dyDescent="0.25">
      <c r="E304">
        <v>299</v>
      </c>
      <c r="F304" s="1">
        <v>162.834</v>
      </c>
      <c r="G304">
        <v>220.381</v>
      </c>
      <c r="H304">
        <f t="shared" si="39"/>
        <v>174.1956976191122</v>
      </c>
      <c r="I304">
        <f t="shared" si="41"/>
        <v>46.185302380887805</v>
      </c>
      <c r="J304">
        <f t="shared" si="40"/>
        <v>263.40699999999998</v>
      </c>
      <c r="K304">
        <f t="shared" si="43"/>
        <v>220.46100000000001</v>
      </c>
      <c r="L304">
        <f t="shared" si="43"/>
        <v>279.57382667041492</v>
      </c>
      <c r="M304">
        <f t="shared" si="43"/>
        <v>-59.112826670414904</v>
      </c>
    </row>
    <row r="305" spans="5:13" x14ac:dyDescent="0.25">
      <c r="E305">
        <v>300</v>
      </c>
      <c r="F305" s="1">
        <v>77.522000000000006</v>
      </c>
      <c r="G305">
        <v>111.26300000000001</v>
      </c>
      <c r="H305">
        <f t="shared" si="39"/>
        <v>84.807701381307425</v>
      </c>
      <c r="I305">
        <f t="shared" si="41"/>
        <v>26.455298618692581</v>
      </c>
      <c r="J305">
        <f t="shared" si="40"/>
        <v>289.26300000000003</v>
      </c>
      <c r="K305">
        <f t="shared" si="43"/>
        <v>195.26499999999999</v>
      </c>
      <c r="L305">
        <f t="shared" si="43"/>
        <v>306.66516236439332</v>
      </c>
      <c r="M305">
        <f t="shared" si="43"/>
        <v>-111.40016236439334</v>
      </c>
    </row>
  </sheetData>
  <mergeCells count="9">
    <mergeCell ref="Q1:Q5"/>
    <mergeCell ref="P1:P5"/>
    <mergeCell ref="R1:R5"/>
    <mergeCell ref="B64:C78"/>
    <mergeCell ref="B63:C63"/>
    <mergeCell ref="B4:C8"/>
    <mergeCell ref="B17:C21"/>
    <mergeCell ref="B30:C34"/>
    <mergeCell ref="O1:O5"/>
  </mergeCells>
  <phoneticPr fontId="1" type="noConversion"/>
  <pageMargins left="0.75" right="0.75" top="1" bottom="1" header="0.5" footer="0.5"/>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3:E4"/>
  <sheetViews>
    <sheetView workbookViewId="0">
      <selection activeCell="B5" sqref="B5"/>
    </sheetView>
  </sheetViews>
  <sheetFormatPr defaultRowHeight="13.2" x14ac:dyDescent="0.25"/>
  <sheetData>
    <row r="3" spans="5:5" x14ac:dyDescent="0.25">
      <c r="E3" t="s">
        <v>2</v>
      </c>
    </row>
    <row r="4" spans="5:5" x14ac:dyDescent="0.25">
      <c r="E4" t="s">
        <v>10</v>
      </c>
    </row>
  </sheetData>
  <phoneticPr fontId="1" type="noConversion"/>
  <pageMargins left="0.75" right="0.75" top="1" bottom="1" header="0.5" footer="0.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2</vt:i4>
      </vt:variant>
    </vt:vector>
  </HeadingPairs>
  <TitlesOfParts>
    <vt:vector size="4" baseType="lpstr">
      <vt:lpstr>Dati</vt:lpstr>
      <vt:lpstr>Testo_esercizio</vt:lpstr>
      <vt:lpstr>x</vt:lpstr>
      <vt:lpstr>Y</vt:lpstr>
    </vt:vector>
  </TitlesOfParts>
  <Company>stat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marco</dc:creator>
  <cp:lastModifiedBy>Marco Riani</cp:lastModifiedBy>
  <dcterms:created xsi:type="dcterms:W3CDTF">2006-03-19T07:27:06Z</dcterms:created>
  <dcterms:modified xsi:type="dcterms:W3CDTF">2016-03-31T08:37:35Z</dcterms:modified>
</cp:coreProperties>
</file>