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web\MRZ\"/>
    </mc:Choice>
  </mc:AlternateContent>
  <bookViews>
    <workbookView xWindow="0" yWindow="0" windowWidth="19368" windowHeight="8760"/>
  </bookViews>
  <sheets>
    <sheet name="dat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 a="1"/>
  <c r="E22" i="2" s="1"/>
  <c r="D22" i="2" a="1"/>
  <c r="D22" i="2"/>
  <c r="D23" i="2"/>
  <c r="D24" i="2"/>
  <c r="D25" i="2"/>
  <c r="D26" i="2"/>
  <c r="C22" i="2" a="1"/>
  <c r="C22" i="2" s="1"/>
  <c r="B22" i="2" a="1"/>
  <c r="B22" i="2" s="1"/>
  <c r="E26" i="2" l="1"/>
  <c r="E25" i="2"/>
  <c r="E24" i="2"/>
  <c r="E23" i="2"/>
  <c r="C26" i="2"/>
  <c r="C25" i="2"/>
  <c r="C24" i="2"/>
  <c r="C23" i="2"/>
  <c r="B26" i="2"/>
  <c r="B25" i="2"/>
  <c r="B24" i="2"/>
  <c r="B23" i="2"/>
  <c r="C17" i="2"/>
  <c r="D17" i="2"/>
  <c r="E17" i="2"/>
  <c r="B17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3" i="2"/>
  <c r="F17" i="2" l="1"/>
  <c r="H13" i="2"/>
  <c r="H15" i="2"/>
  <c r="H7" i="2"/>
  <c r="H5" i="2"/>
  <c r="L16" i="2"/>
  <c r="K16" i="2"/>
  <c r="J16" i="2"/>
  <c r="I16" i="2"/>
  <c r="H16" i="2"/>
  <c r="L15" i="2"/>
  <c r="K15" i="2"/>
  <c r="J15" i="2"/>
  <c r="I15" i="2"/>
  <c r="L14" i="2"/>
  <c r="K14" i="2"/>
  <c r="J14" i="2"/>
  <c r="I14" i="2"/>
  <c r="H14" i="2"/>
  <c r="L13" i="2"/>
  <c r="K13" i="2"/>
  <c r="J13" i="2"/>
  <c r="I13" i="2"/>
  <c r="L12" i="2"/>
  <c r="K12" i="2"/>
  <c r="J12" i="2"/>
  <c r="I12" i="2"/>
  <c r="H12" i="2"/>
  <c r="L11" i="2"/>
  <c r="K11" i="2"/>
  <c r="J11" i="2"/>
  <c r="I11" i="2"/>
  <c r="L10" i="2"/>
  <c r="K10" i="2"/>
  <c r="J10" i="2"/>
  <c r="I10" i="2"/>
  <c r="H10" i="2"/>
  <c r="L9" i="2"/>
  <c r="K9" i="2"/>
  <c r="J9" i="2"/>
  <c r="I9" i="2"/>
  <c r="H9" i="2"/>
  <c r="L8" i="2"/>
  <c r="K8" i="2"/>
  <c r="J8" i="2"/>
  <c r="I8" i="2"/>
  <c r="H8" i="2"/>
  <c r="L7" i="2"/>
  <c r="K7" i="2"/>
  <c r="J7" i="2"/>
  <c r="I7" i="2"/>
  <c r="L6" i="2"/>
  <c r="K6" i="2"/>
  <c r="J6" i="2"/>
  <c r="I6" i="2"/>
  <c r="H6" i="2"/>
  <c r="L5" i="2"/>
  <c r="K5" i="2"/>
  <c r="J5" i="2"/>
  <c r="I5" i="2"/>
  <c r="L4" i="2"/>
  <c r="K4" i="2"/>
  <c r="J4" i="2"/>
  <c r="I4" i="2"/>
  <c r="H4" i="2"/>
  <c r="L3" i="2"/>
  <c r="K3" i="2"/>
  <c r="J3" i="2"/>
  <c r="I3" i="2"/>
  <c r="I17" i="2" l="1"/>
  <c r="O9" i="2" s="1"/>
  <c r="J17" i="2"/>
  <c r="K17" i="2"/>
  <c r="Q4" i="2" s="1"/>
  <c r="L17" i="2"/>
  <c r="R10" i="2" s="1"/>
  <c r="H3" i="2"/>
  <c r="H11" i="2"/>
  <c r="P9" i="2"/>
  <c r="Q9" i="2"/>
  <c r="P13" i="2"/>
  <c r="P16" i="2"/>
  <c r="P6" i="2"/>
  <c r="P3" i="2"/>
  <c r="R8" i="2" l="1"/>
  <c r="R12" i="2"/>
  <c r="Q12" i="2"/>
  <c r="Q3" i="2"/>
  <c r="R7" i="2"/>
  <c r="Q7" i="2"/>
  <c r="R15" i="2"/>
  <c r="Q11" i="2"/>
  <c r="Q8" i="2"/>
  <c r="R5" i="2"/>
  <c r="R9" i="2"/>
  <c r="Q14" i="2"/>
  <c r="R13" i="2"/>
  <c r="Q6" i="2"/>
  <c r="R4" i="2"/>
  <c r="R14" i="2"/>
  <c r="Q5" i="2"/>
  <c r="O5" i="2"/>
  <c r="R16" i="2"/>
  <c r="R6" i="2"/>
  <c r="H17" i="2"/>
  <c r="K22" i="2" s="1" a="1"/>
  <c r="K22" i="2" s="1"/>
  <c r="R3" i="2"/>
  <c r="R11" i="2"/>
  <c r="P10" i="2"/>
  <c r="P14" i="2"/>
  <c r="Q16" i="2"/>
  <c r="Q10" i="2"/>
  <c r="P7" i="2"/>
  <c r="P11" i="2"/>
  <c r="P5" i="2"/>
  <c r="Q15" i="2"/>
  <c r="Q13" i="2"/>
  <c r="P4" i="2"/>
  <c r="P12" i="2"/>
  <c r="P15" i="2"/>
  <c r="P8" i="2"/>
  <c r="O6" i="2"/>
  <c r="O13" i="2"/>
  <c r="O11" i="2"/>
  <c r="O12" i="2"/>
  <c r="O15" i="2"/>
  <c r="O3" i="2"/>
  <c r="O4" i="2"/>
  <c r="O7" i="2"/>
  <c r="O16" i="2"/>
  <c r="O10" i="2"/>
  <c r="O14" i="2"/>
  <c r="O8" i="2"/>
  <c r="N14" i="2" l="1"/>
  <c r="N7" i="2"/>
  <c r="N8" i="2"/>
  <c r="N15" i="2"/>
  <c r="N5" i="2"/>
  <c r="N3" i="2"/>
  <c r="N11" i="2"/>
  <c r="N6" i="2"/>
  <c r="N16" i="2"/>
  <c r="N10" i="2"/>
  <c r="N4" i="2"/>
  <c r="N9" i="2"/>
  <c r="R17" i="2"/>
  <c r="R18" i="2" s="1"/>
  <c r="P17" i="2"/>
  <c r="P18" i="2" s="1"/>
  <c r="N13" i="2"/>
  <c r="N12" i="2"/>
  <c r="Q17" i="2"/>
  <c r="O17" i="2"/>
  <c r="N17" i="2" l="1"/>
  <c r="K21" i="2" s="1" a="1"/>
  <c r="K21" i="2" s="1"/>
  <c r="K23" i="2"/>
  <c r="Q18" i="2"/>
  <c r="N18" i="2"/>
  <c r="O18" i="2"/>
  <c r="K24" i="2" l="1"/>
  <c r="K27" i="2"/>
  <c r="M21" i="2"/>
</calcChain>
</file>

<file path=xl/sharedStrings.xml><?xml version="1.0" encoding="utf-8"?>
<sst xmlns="http://schemas.openxmlformats.org/spreadsheetml/2006/main" count="36" uniqueCount="26">
  <si>
    <t xml:space="preserve">  Totale </t>
  </si>
  <si>
    <t>xi</t>
  </si>
  <si>
    <t>Agr</t>
  </si>
  <si>
    <t>Ind</t>
  </si>
  <si>
    <t>Pubbl</t>
  </si>
  <si>
    <t>Altre</t>
  </si>
  <si>
    <t>tot</t>
  </si>
  <si>
    <t>Varfra=</t>
  </si>
  <si>
    <t>Varnei=</t>
  </si>
  <si>
    <t>xi*ni</t>
  </si>
  <si>
    <t>(xi-M)^2*ni</t>
  </si>
  <si>
    <t>come differenza tra Vartot e Varfra</t>
  </si>
  <si>
    <t>Vartot=</t>
  </si>
  <si>
    <t>come somma tra Varnei e Varfra</t>
  </si>
  <si>
    <t>Vartot ottenuta direttamente</t>
  </si>
  <si>
    <t>Quota della varianza totale attribuibile alle differenze all'interno dei gruppi</t>
  </si>
  <si>
    <r>
      <t>σ</t>
    </r>
    <r>
      <rPr>
        <vertAlign val="subscript"/>
        <sz val="11"/>
        <color theme="1"/>
        <rFont val="Calibri"/>
        <family val="2"/>
        <scheme val="minor"/>
      </rPr>
      <t>j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</si>
  <si>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σ</t>
    </r>
    <r>
      <rPr>
        <vertAlign val="subscript"/>
        <sz val="11"/>
        <color theme="1"/>
        <rFont val="Calibri"/>
        <family val="2"/>
      </rPr>
      <t>j</t>
    </r>
    <r>
      <rPr>
        <sz val="11"/>
        <color theme="1"/>
        <rFont val="Calibri"/>
        <family val="2"/>
      </rPr>
      <t>=</t>
    </r>
  </si>
  <si>
    <r>
      <t>M</t>
    </r>
    <r>
      <rPr>
        <vertAlign val="subscript"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=</t>
    </r>
  </si>
  <si>
    <t>Varnei</t>
  </si>
  <si>
    <t>Settori di attività</t>
  </si>
  <si>
    <t>Medie</t>
  </si>
  <si>
    <t>Scostamenti quadratici medi</t>
  </si>
  <si>
    <t>Varianze</t>
  </si>
  <si>
    <t>TABELLA 4.6</t>
  </si>
  <si>
    <t>TABELLA 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</si>
</sst>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4" fontId="0" fillId="2" borderId="0" xfId="0" applyNumberFormat="1" applyFill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B2" sqref="B2"/>
    </sheetView>
  </sheetViews>
  <sheetFormatPr defaultRowHeight="14.4" x14ac:dyDescent="0.3"/>
  <cols>
    <col min="3" max="3" width="9.21875" bestFit="1" customWidth="1"/>
    <col min="8" max="8" width="14.6640625" customWidth="1"/>
    <col min="11" max="11" width="9.21875" bestFit="1" customWidth="1"/>
    <col min="14" max="17" width="11.44140625" customWidth="1"/>
    <col min="18" max="18" width="13.21875" customWidth="1"/>
  </cols>
  <sheetData>
    <row r="1" spans="1:18" x14ac:dyDescent="0.3">
      <c r="B1" t="s">
        <v>25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N1" t="s">
        <v>2</v>
      </c>
      <c r="O1" t="s">
        <v>3</v>
      </c>
      <c r="P1" t="s">
        <v>4</v>
      </c>
      <c r="Q1" t="s">
        <v>5</v>
      </c>
      <c r="R1" t="s">
        <v>6</v>
      </c>
    </row>
    <row r="2" spans="1:18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H2" s="9" t="s">
        <v>9</v>
      </c>
      <c r="I2" s="9"/>
      <c r="J2" s="9"/>
      <c r="K2" s="9"/>
      <c r="L2" s="9"/>
      <c r="M2" s="4"/>
      <c r="N2" s="9" t="s">
        <v>10</v>
      </c>
      <c r="O2" s="9"/>
      <c r="P2" s="9"/>
      <c r="Q2" s="9"/>
      <c r="R2" s="9"/>
    </row>
    <row r="3" spans="1:18" x14ac:dyDescent="0.3">
      <c r="A3">
        <v>3.5</v>
      </c>
      <c r="B3">
        <v>26</v>
      </c>
      <c r="C3">
        <v>26</v>
      </c>
      <c r="D3">
        <v>10</v>
      </c>
      <c r="E3">
        <v>30</v>
      </c>
      <c r="F3">
        <f>SUM(B3:E3)</f>
        <v>92</v>
      </c>
      <c r="H3">
        <f>$A3*B3</f>
        <v>91</v>
      </c>
      <c r="I3">
        <f>$A3*C3</f>
        <v>91</v>
      </c>
      <c r="J3">
        <f>$A3*D3</f>
        <v>35</v>
      </c>
      <c r="K3">
        <f>$A3*E3</f>
        <v>105</v>
      </c>
      <c r="L3">
        <f>$A3*F3</f>
        <v>322</v>
      </c>
      <c r="N3">
        <f>($A3-H$17)^2*B3</f>
        <v>7547.6925068927303</v>
      </c>
      <c r="O3">
        <f>($A3-I$17)^2*C3</f>
        <v>40730.747253219582</v>
      </c>
      <c r="P3">
        <f>($A3-J$17)^2*D3</f>
        <v>17646.426176249275</v>
      </c>
      <c r="Q3">
        <f>($A3-K$17)^2*E3</f>
        <v>45611.331697034853</v>
      </c>
      <c r="R3">
        <f>($A3-L$17)^2*F3</f>
        <v>136901.06781701118</v>
      </c>
    </row>
    <row r="4" spans="1:18" x14ac:dyDescent="0.3">
      <c r="A4">
        <v>7.5</v>
      </c>
      <c r="B4">
        <v>41</v>
      </c>
      <c r="C4">
        <v>47</v>
      </c>
      <c r="D4">
        <v>13</v>
      </c>
      <c r="E4">
        <v>60</v>
      </c>
      <c r="F4">
        <f t="shared" ref="F4:F16" si="0">SUM(B4:E4)</f>
        <v>161</v>
      </c>
      <c r="H4">
        <f t="shared" ref="H4:H16" si="1">$A4*B4</f>
        <v>307.5</v>
      </c>
      <c r="I4">
        <f t="shared" ref="I4:I16" si="2">$A4*C4</f>
        <v>352.5</v>
      </c>
      <c r="J4">
        <f t="shared" ref="J4:J16" si="3">$A4*D4</f>
        <v>97.5</v>
      </c>
      <c r="K4">
        <f t="shared" ref="K4:K16" si="4">$A4*E4</f>
        <v>450</v>
      </c>
      <c r="L4">
        <f t="shared" ref="L4:L16" si="5">$A4*F4</f>
        <v>1207.5</v>
      </c>
      <c r="N4">
        <f t="shared" ref="N4:N16" si="6">($A4-H$17)^2*B4</f>
        <v>6969.6431819938662</v>
      </c>
      <c r="O4">
        <f t="shared" ref="O4:O16" si="7">($A4-I$17)^2*C4</f>
        <v>59498.622185384018</v>
      </c>
      <c r="P4">
        <f t="shared" ref="P4:P16" si="8">($A4-J$17)^2*D4</f>
        <v>18779.558479749925</v>
      </c>
      <c r="Q4">
        <f t="shared" ref="Q4:Q16" si="9">($A4-K$17)^2*E4</f>
        <v>73466.49318130374</v>
      </c>
      <c r="R4">
        <f t="shared" ref="R4:R16" si="10">($A4-L$17)^2*F4</f>
        <v>192467.86032839312</v>
      </c>
    </row>
    <row r="5" spans="1:18" x14ac:dyDescent="0.3">
      <c r="A5">
        <v>12.5</v>
      </c>
      <c r="B5">
        <v>27</v>
      </c>
      <c r="C5">
        <v>54</v>
      </c>
      <c r="D5">
        <v>20</v>
      </c>
      <c r="E5">
        <v>59</v>
      </c>
      <c r="F5">
        <f t="shared" si="0"/>
        <v>160</v>
      </c>
      <c r="H5">
        <f t="shared" si="1"/>
        <v>337.5</v>
      </c>
      <c r="I5">
        <f t="shared" si="2"/>
        <v>675</v>
      </c>
      <c r="J5">
        <f t="shared" si="3"/>
        <v>250</v>
      </c>
      <c r="K5">
        <f t="shared" si="4"/>
        <v>737.5</v>
      </c>
      <c r="L5">
        <f t="shared" si="5"/>
        <v>2000</v>
      </c>
      <c r="N5">
        <f t="shared" si="6"/>
        <v>1744.4858344713853</v>
      </c>
      <c r="O5">
        <f t="shared" si="7"/>
        <v>50496.981851709461</v>
      </c>
      <c r="P5">
        <f t="shared" si="8"/>
        <v>21790.098527741939</v>
      </c>
      <c r="Q5">
        <f t="shared" si="9"/>
        <v>53071.759075090536</v>
      </c>
      <c r="R5">
        <f t="shared" si="10"/>
        <v>139951.90051097897</v>
      </c>
    </row>
    <row r="6" spans="1:18" x14ac:dyDescent="0.3">
      <c r="A6">
        <v>17.5</v>
      </c>
      <c r="B6">
        <v>17</v>
      </c>
      <c r="C6">
        <v>52</v>
      </c>
      <c r="D6">
        <v>13</v>
      </c>
      <c r="E6">
        <v>33</v>
      </c>
      <c r="F6">
        <f t="shared" si="0"/>
        <v>115</v>
      </c>
      <c r="H6">
        <f t="shared" si="1"/>
        <v>297.5</v>
      </c>
      <c r="I6">
        <f t="shared" si="2"/>
        <v>910</v>
      </c>
      <c r="J6">
        <f t="shared" si="3"/>
        <v>227.5</v>
      </c>
      <c r="K6">
        <f t="shared" si="4"/>
        <v>577.5</v>
      </c>
      <c r="L6">
        <f t="shared" si="5"/>
        <v>2012.5</v>
      </c>
      <c r="N6">
        <f t="shared" si="6"/>
        <v>156.90788863407965</v>
      </c>
      <c r="O6">
        <f t="shared" si="7"/>
        <v>34025.183685814627</v>
      </c>
      <c r="P6">
        <f t="shared" si="8"/>
        <v>10197.569606314597</v>
      </c>
      <c r="Q6">
        <f t="shared" si="9"/>
        <v>20611.837207163873</v>
      </c>
      <c r="R6">
        <f t="shared" si="10"/>
        <v>69453.813892822887</v>
      </c>
    </row>
    <row r="7" spans="1:18" x14ac:dyDescent="0.3">
      <c r="A7">
        <v>22.5</v>
      </c>
      <c r="B7">
        <v>15</v>
      </c>
      <c r="C7">
        <v>48</v>
      </c>
      <c r="D7">
        <v>11</v>
      </c>
      <c r="E7">
        <v>36</v>
      </c>
      <c r="F7">
        <f t="shared" si="0"/>
        <v>110</v>
      </c>
      <c r="H7">
        <f t="shared" si="1"/>
        <v>337.5</v>
      </c>
      <c r="I7">
        <f t="shared" si="2"/>
        <v>1080</v>
      </c>
      <c r="J7">
        <f t="shared" si="3"/>
        <v>247.5</v>
      </c>
      <c r="K7">
        <f t="shared" si="4"/>
        <v>810</v>
      </c>
      <c r="L7">
        <f t="shared" si="5"/>
        <v>2475</v>
      </c>
      <c r="N7">
        <f t="shared" si="6"/>
        <v>57.737477131593238</v>
      </c>
      <c r="O7">
        <f t="shared" si="7"/>
        <v>20329.517637249366</v>
      </c>
      <c r="P7">
        <f t="shared" si="8"/>
        <v>5822.8712973512511</v>
      </c>
      <c r="Q7">
        <f t="shared" si="9"/>
        <v>14388.512930058847</v>
      </c>
      <c r="R7">
        <f t="shared" si="10"/>
        <v>42151.234106710974</v>
      </c>
    </row>
    <row r="8" spans="1:18" x14ac:dyDescent="0.3">
      <c r="A8">
        <v>27.5</v>
      </c>
      <c r="B8">
        <v>13</v>
      </c>
      <c r="C8">
        <v>84</v>
      </c>
      <c r="D8">
        <v>19</v>
      </c>
      <c r="E8">
        <v>61</v>
      </c>
      <c r="F8">
        <f t="shared" si="0"/>
        <v>177</v>
      </c>
      <c r="H8">
        <f t="shared" si="1"/>
        <v>357.5</v>
      </c>
      <c r="I8">
        <f t="shared" si="2"/>
        <v>2310</v>
      </c>
      <c r="J8">
        <f t="shared" si="3"/>
        <v>522.5</v>
      </c>
      <c r="K8">
        <f t="shared" si="4"/>
        <v>1677.5</v>
      </c>
      <c r="L8">
        <f t="shared" si="5"/>
        <v>4867.5</v>
      </c>
      <c r="N8">
        <f t="shared" si="6"/>
        <v>630.0899082687007</v>
      </c>
      <c r="O8">
        <f t="shared" si="7"/>
        <v>20389.553468672231</v>
      </c>
      <c r="P8">
        <f t="shared" si="8"/>
        <v>6161.2333788235492</v>
      </c>
      <c r="Q8">
        <f t="shared" si="9"/>
        <v>13710.402819431865</v>
      </c>
      <c r="R8">
        <f t="shared" si="10"/>
        <v>37601.8564419717</v>
      </c>
    </row>
    <row r="9" spans="1:18" x14ac:dyDescent="0.3">
      <c r="A9">
        <v>32.5</v>
      </c>
      <c r="B9">
        <v>8</v>
      </c>
      <c r="C9">
        <v>92</v>
      </c>
      <c r="D9">
        <v>42</v>
      </c>
      <c r="E9">
        <v>46</v>
      </c>
      <c r="F9">
        <f t="shared" si="0"/>
        <v>188</v>
      </c>
      <c r="H9">
        <f t="shared" si="1"/>
        <v>260</v>
      </c>
      <c r="I9">
        <f t="shared" si="2"/>
        <v>2990</v>
      </c>
      <c r="J9">
        <f t="shared" si="3"/>
        <v>1365</v>
      </c>
      <c r="K9">
        <f t="shared" si="4"/>
        <v>1495</v>
      </c>
      <c r="L9">
        <f t="shared" si="5"/>
        <v>6110</v>
      </c>
      <c r="N9">
        <f t="shared" si="6"/>
        <v>1144.7019505784742</v>
      </c>
      <c r="O9">
        <f t="shared" si="7"/>
        <v>10297.922602839788</v>
      </c>
      <c r="P9">
        <f t="shared" si="8"/>
        <v>7106.3557260605749</v>
      </c>
      <c r="Q9">
        <f t="shared" si="9"/>
        <v>4592.6625028293329</v>
      </c>
      <c r="R9">
        <f t="shared" si="10"/>
        <v>17237.098937084495</v>
      </c>
    </row>
    <row r="10" spans="1:18" x14ac:dyDescent="0.3">
      <c r="A10">
        <v>37.5</v>
      </c>
      <c r="B10">
        <v>32</v>
      </c>
      <c r="C10">
        <v>227</v>
      </c>
      <c r="D10">
        <v>109</v>
      </c>
      <c r="E10">
        <v>122</v>
      </c>
      <c r="F10">
        <f t="shared" si="0"/>
        <v>490</v>
      </c>
      <c r="H10">
        <f t="shared" si="1"/>
        <v>1200</v>
      </c>
      <c r="I10">
        <f t="shared" si="2"/>
        <v>8512.5</v>
      </c>
      <c r="J10">
        <f t="shared" si="3"/>
        <v>4087.5</v>
      </c>
      <c r="K10">
        <f t="shared" si="4"/>
        <v>4575</v>
      </c>
      <c r="L10">
        <f t="shared" si="5"/>
        <v>18375</v>
      </c>
      <c r="N10">
        <f t="shared" si="6"/>
        <v>9206.6250611971464</v>
      </c>
      <c r="O10">
        <f t="shared" si="7"/>
        <v>7067.668444894839</v>
      </c>
      <c r="P10">
        <f t="shared" si="8"/>
        <v>6989.3471291838287</v>
      </c>
      <c r="Q10">
        <f t="shared" si="9"/>
        <v>3040.2737239701205</v>
      </c>
      <c r="R10">
        <f t="shared" si="10"/>
        <v>10257.427761517114</v>
      </c>
    </row>
    <row r="11" spans="1:18" x14ac:dyDescent="0.3">
      <c r="A11">
        <v>42.5</v>
      </c>
      <c r="B11">
        <v>7</v>
      </c>
      <c r="C11">
        <v>165</v>
      </c>
      <c r="D11">
        <v>109</v>
      </c>
      <c r="E11">
        <v>90</v>
      </c>
      <c r="F11">
        <f t="shared" si="0"/>
        <v>371</v>
      </c>
      <c r="H11">
        <f t="shared" si="1"/>
        <v>297.5</v>
      </c>
      <c r="I11">
        <f t="shared" si="2"/>
        <v>7012.5</v>
      </c>
      <c r="J11">
        <f t="shared" si="3"/>
        <v>4632.5</v>
      </c>
      <c r="K11">
        <f t="shared" si="4"/>
        <v>3825</v>
      </c>
      <c r="L11">
        <f t="shared" si="5"/>
        <v>15767.5</v>
      </c>
      <c r="N11">
        <f t="shared" si="6"/>
        <v>3376.2842575175864</v>
      </c>
      <c r="O11">
        <f t="shared" si="7"/>
        <v>55.483762576280661</v>
      </c>
      <c r="P11">
        <f t="shared" si="8"/>
        <v>986.00915978188027</v>
      </c>
      <c r="Q11">
        <f t="shared" si="9"/>
        <v>5.7294024445474316E-3</v>
      </c>
      <c r="R11">
        <f t="shared" si="10"/>
        <v>66.911932783336098</v>
      </c>
    </row>
    <row r="12" spans="1:18" x14ac:dyDescent="0.3">
      <c r="A12">
        <v>47.5</v>
      </c>
      <c r="B12">
        <v>8</v>
      </c>
      <c r="C12">
        <v>203</v>
      </c>
      <c r="D12">
        <v>148</v>
      </c>
      <c r="E12">
        <v>112</v>
      </c>
      <c r="F12">
        <f t="shared" si="0"/>
        <v>471</v>
      </c>
      <c r="H12">
        <f t="shared" si="1"/>
        <v>380</v>
      </c>
      <c r="I12">
        <f t="shared" si="2"/>
        <v>9642.5</v>
      </c>
      <c r="J12">
        <f t="shared" si="3"/>
        <v>7030</v>
      </c>
      <c r="K12">
        <f t="shared" si="4"/>
        <v>5320</v>
      </c>
      <c r="L12">
        <f t="shared" si="5"/>
        <v>22372.5</v>
      </c>
      <c r="N12">
        <f t="shared" si="6"/>
        <v>5815.5648947409109</v>
      </c>
      <c r="O12">
        <f t="shared" si="7"/>
        <v>3966.0977163209864</v>
      </c>
      <c r="P12">
        <f t="shared" si="8"/>
        <v>587.4801484057781</v>
      </c>
      <c r="Q12">
        <f t="shared" si="9"/>
        <v>2808.9433001358102</v>
      </c>
      <c r="R12">
        <f t="shared" si="10"/>
        <v>13860.204221678146</v>
      </c>
    </row>
    <row r="13" spans="1:18" x14ac:dyDescent="0.3">
      <c r="A13">
        <v>55</v>
      </c>
      <c r="B13">
        <v>2</v>
      </c>
      <c r="C13">
        <v>201</v>
      </c>
      <c r="D13">
        <v>145</v>
      </c>
      <c r="E13">
        <v>124</v>
      </c>
      <c r="F13">
        <f t="shared" si="0"/>
        <v>472</v>
      </c>
      <c r="H13">
        <f>$A13*B13</f>
        <v>110</v>
      </c>
      <c r="I13">
        <f t="shared" si="2"/>
        <v>11055</v>
      </c>
      <c r="J13">
        <f t="shared" si="3"/>
        <v>7975</v>
      </c>
      <c r="K13">
        <f t="shared" si="4"/>
        <v>6820</v>
      </c>
      <c r="L13">
        <f t="shared" si="5"/>
        <v>25960</v>
      </c>
      <c r="N13">
        <f t="shared" si="6"/>
        <v>2375.2490917055325</v>
      </c>
      <c r="O13">
        <f t="shared" si="7"/>
        <v>28559.923188770379</v>
      </c>
      <c r="P13">
        <f t="shared" si="8"/>
        <v>13065.184075781339</v>
      </c>
      <c r="Q13">
        <f t="shared" si="9"/>
        <v>19399.741936396564</v>
      </c>
      <c r="R13">
        <f t="shared" si="10"/>
        <v>78846.386742463801</v>
      </c>
    </row>
    <row r="14" spans="1:18" x14ac:dyDescent="0.3">
      <c r="A14">
        <v>70</v>
      </c>
      <c r="B14">
        <v>1</v>
      </c>
      <c r="C14">
        <v>116</v>
      </c>
      <c r="D14">
        <v>61</v>
      </c>
      <c r="E14">
        <v>110</v>
      </c>
      <c r="F14">
        <f t="shared" si="0"/>
        <v>288</v>
      </c>
      <c r="H14">
        <f t="shared" si="1"/>
        <v>70</v>
      </c>
      <c r="I14">
        <f t="shared" si="2"/>
        <v>8120</v>
      </c>
      <c r="J14">
        <f t="shared" si="3"/>
        <v>4270</v>
      </c>
      <c r="K14">
        <f t="shared" si="4"/>
        <v>7700</v>
      </c>
      <c r="L14">
        <f t="shared" si="5"/>
        <v>20160</v>
      </c>
      <c r="N14">
        <f t="shared" si="6"/>
        <v>2446.482413873071</v>
      </c>
      <c r="O14">
        <f t="shared" si="7"/>
        <v>84064.348088131126</v>
      </c>
      <c r="P14">
        <f t="shared" si="8"/>
        <v>36592.389174425145</v>
      </c>
      <c r="Q14">
        <f t="shared" si="9"/>
        <v>83235.778279198741</v>
      </c>
      <c r="R14">
        <f t="shared" si="10"/>
        <v>224578.92045579682</v>
      </c>
    </row>
    <row r="15" spans="1:18" x14ac:dyDescent="0.3">
      <c r="A15">
        <v>90</v>
      </c>
      <c r="B15">
        <v>0</v>
      </c>
      <c r="C15">
        <v>29</v>
      </c>
      <c r="D15">
        <v>10</v>
      </c>
      <c r="E15">
        <v>33</v>
      </c>
      <c r="F15">
        <f t="shared" si="0"/>
        <v>72</v>
      </c>
      <c r="H15">
        <f t="shared" si="1"/>
        <v>0</v>
      </c>
      <c r="I15">
        <f t="shared" si="2"/>
        <v>2610</v>
      </c>
      <c r="J15">
        <f t="shared" si="3"/>
        <v>900</v>
      </c>
      <c r="K15">
        <f t="shared" si="4"/>
        <v>2970</v>
      </c>
      <c r="L15">
        <f t="shared" si="5"/>
        <v>6480</v>
      </c>
      <c r="N15">
        <f t="shared" si="6"/>
        <v>0</v>
      </c>
      <c r="O15">
        <f t="shared" si="7"/>
        <v>63843.421807798943</v>
      </c>
      <c r="P15">
        <f t="shared" si="8"/>
        <v>19795.692518391133</v>
      </c>
      <c r="Q15">
        <f t="shared" si="9"/>
        <v>74481.265398653239</v>
      </c>
      <c r="R15">
        <f t="shared" si="10"/>
        <v>165367.81703012614</v>
      </c>
    </row>
    <row r="16" spans="1:18" x14ac:dyDescent="0.3">
      <c r="A16">
        <v>120</v>
      </c>
      <c r="B16">
        <v>0</v>
      </c>
      <c r="C16">
        <v>33</v>
      </c>
      <c r="D16">
        <v>9</v>
      </c>
      <c r="E16">
        <v>24</v>
      </c>
      <c r="F16">
        <f t="shared" si="0"/>
        <v>66</v>
      </c>
      <c r="H16">
        <f t="shared" si="1"/>
        <v>0</v>
      </c>
      <c r="I16">
        <f t="shared" si="2"/>
        <v>3960</v>
      </c>
      <c r="J16">
        <f t="shared" si="3"/>
        <v>1080</v>
      </c>
      <c r="K16">
        <f t="shared" si="4"/>
        <v>2880</v>
      </c>
      <c r="L16">
        <f t="shared" si="5"/>
        <v>7920</v>
      </c>
      <c r="N16">
        <f t="shared" si="6"/>
        <v>0</v>
      </c>
      <c r="O16">
        <f t="shared" si="7"/>
        <v>195251.24108802719</v>
      </c>
      <c r="P16">
        <f t="shared" si="8"/>
        <v>49941.992529417112</v>
      </c>
      <c r="Q16">
        <f t="shared" si="9"/>
        <v>144179.68237890446</v>
      </c>
      <c r="R16">
        <f t="shared" si="10"/>
        <v>400768.91012069216</v>
      </c>
    </row>
    <row r="17" spans="1:19" ht="16.8" x14ac:dyDescent="0.35">
      <c r="A17" t="s">
        <v>0</v>
      </c>
      <c r="B17">
        <f>SUM(B3:B16)</f>
        <v>197</v>
      </c>
      <c r="C17">
        <f t="shared" ref="C17:E17" si="11">SUM(C3:C16)</f>
        <v>1377</v>
      </c>
      <c r="D17">
        <f t="shared" si="11"/>
        <v>719</v>
      </c>
      <c r="E17">
        <f t="shared" si="11"/>
        <v>940</v>
      </c>
      <c r="F17">
        <f>SUM(F3:F16)</f>
        <v>3233</v>
      </c>
      <c r="G17" s="6" t="s">
        <v>18</v>
      </c>
      <c r="H17" s="2">
        <f>SUM(H3:H16)/B17</f>
        <v>20.538071065989847</v>
      </c>
      <c r="I17" s="2">
        <f>SUM(I3:I16)/C17</f>
        <v>43.079883805374003</v>
      </c>
      <c r="J17" s="2">
        <f>SUM(J3:J16)/D17</f>
        <v>45.507649513212797</v>
      </c>
      <c r="K17" s="2">
        <f>SUM(K3:K16)/E17</f>
        <v>42.492021276595743</v>
      </c>
      <c r="L17" s="2">
        <f>SUM(L3:L16)/F17</f>
        <v>42.075317042994122</v>
      </c>
      <c r="M17" s="7" t="s">
        <v>16</v>
      </c>
      <c r="N17" s="3">
        <f>SUM(N3:N16)/B17</f>
        <v>210.5150480558633</v>
      </c>
      <c r="O17" s="3">
        <f>SUM(O3:O16)/C17</f>
        <v>449.22056120654236</v>
      </c>
      <c r="P17" s="3">
        <f>SUM(P3:P16)/D17</f>
        <v>299.66927389106718</v>
      </c>
      <c r="Q17" s="3">
        <f>SUM(Q3:Q16)/E17</f>
        <v>587.87094697827058</v>
      </c>
      <c r="R17" s="5">
        <f>SUM(R3:R16)/F17</f>
        <v>473.09353860192732</v>
      </c>
      <c r="S17" t="s">
        <v>14</v>
      </c>
    </row>
    <row r="18" spans="1:19" ht="15.6" x14ac:dyDescent="0.35">
      <c r="C18" s="1"/>
      <c r="F18" s="1"/>
      <c r="G18" s="1"/>
      <c r="M18" s="8" t="s">
        <v>17</v>
      </c>
      <c r="N18" s="2">
        <f>SQRT(N17)</f>
        <v>14.509136709531113</v>
      </c>
      <c r="O18" s="2">
        <f t="shared" ref="O18:R18" si="12">SQRT(O17)</f>
        <v>21.194823924877092</v>
      </c>
      <c r="P18" s="2">
        <f t="shared" si="12"/>
        <v>17.310958202568315</v>
      </c>
      <c r="Q18" s="2">
        <f t="shared" si="12"/>
        <v>24.246050131480605</v>
      </c>
      <c r="R18" s="2">
        <f t="shared" si="12"/>
        <v>21.750713519375115</v>
      </c>
    </row>
    <row r="20" spans="1:19" x14ac:dyDescent="0.3">
      <c r="B20" t="s">
        <v>24</v>
      </c>
    </row>
    <row r="21" spans="1:19" ht="57.6" x14ac:dyDescent="0.3">
      <c r="B21" s="10" t="s">
        <v>20</v>
      </c>
      <c r="C21" s="10" t="s">
        <v>21</v>
      </c>
      <c r="D21" s="10" t="s">
        <v>22</v>
      </c>
      <c r="E21" s="10" t="s">
        <v>23</v>
      </c>
      <c r="J21" t="s">
        <v>19</v>
      </c>
      <c r="K21" s="3">
        <f t="array" ref="K21">SUM(N17:Q17*B17:E17)/F17</f>
        <v>441.72875822321856</v>
      </c>
      <c r="M21">
        <f>K21+K22</f>
        <v>473.09353860192726</v>
      </c>
    </row>
    <row r="22" spans="1:19" x14ac:dyDescent="0.3">
      <c r="B22" t="str">
        <f t="array" ref="B22:B26">TRANSPOSE(B2:F2)</f>
        <v>Agr</v>
      </c>
      <c r="C22">
        <f t="array" ref="C22:C26">TRANSPOSE(H17:L17)</f>
        <v>20.538071065989847</v>
      </c>
      <c r="D22">
        <f t="array" ref="D22:D26">TRANSPOSE(N18:R18)</f>
        <v>14.509136709531113</v>
      </c>
      <c r="E22">
        <f t="array" ref="E22:E26">TRANSPOSE(N17:R17)</f>
        <v>210.5150480558633</v>
      </c>
      <c r="J22" t="s">
        <v>7</v>
      </c>
      <c r="K22" s="3">
        <f t="array" ref="K22">SUM((H17:K17-L17)^2*B17:E17)/F17</f>
        <v>31.364780378708698</v>
      </c>
    </row>
    <row r="23" spans="1:19" x14ac:dyDescent="0.3">
      <c r="B23" t="str">
        <v>Ind</v>
      </c>
      <c r="C23">
        <v>43.079883805374003</v>
      </c>
      <c r="D23">
        <v>21.194823924877092</v>
      </c>
      <c r="E23">
        <v>449.22056120654236</v>
      </c>
      <c r="J23" t="s">
        <v>8</v>
      </c>
      <c r="K23" s="3">
        <f>R17-K22</f>
        <v>441.72875822321862</v>
      </c>
      <c r="L23" t="s">
        <v>11</v>
      </c>
    </row>
    <row r="24" spans="1:19" x14ac:dyDescent="0.3">
      <c r="B24" t="str">
        <v>Pubbl</v>
      </c>
      <c r="C24">
        <v>45.507649513212797</v>
      </c>
      <c r="D24">
        <v>17.310958202568315</v>
      </c>
      <c r="E24">
        <v>299.66927389106718</v>
      </c>
      <c r="J24" t="s">
        <v>12</v>
      </c>
      <c r="K24" s="5">
        <f>SUM(K21:K22)</f>
        <v>473.09353860192726</v>
      </c>
      <c r="L24" t="s">
        <v>13</v>
      </c>
    </row>
    <row r="25" spans="1:19" x14ac:dyDescent="0.3">
      <c r="B25" t="str">
        <v>Altre</v>
      </c>
      <c r="C25">
        <v>42.492021276595743</v>
      </c>
      <c r="D25">
        <v>24.246050131480605</v>
      </c>
      <c r="E25">
        <v>587.87094697827058</v>
      </c>
      <c r="K25" s="3"/>
    </row>
    <row r="26" spans="1:19" x14ac:dyDescent="0.3">
      <c r="B26" t="str">
        <v>tot</v>
      </c>
      <c r="C26">
        <v>42.075317042994122</v>
      </c>
      <c r="D26">
        <v>21.750713519375115</v>
      </c>
      <c r="E26">
        <v>473.09353860192732</v>
      </c>
    </row>
    <row r="27" spans="1:19" x14ac:dyDescent="0.3">
      <c r="K27">
        <f>K21/K24</f>
        <v>0.93370279274708123</v>
      </c>
      <c r="L27" t="s">
        <v>15</v>
      </c>
    </row>
  </sheetData>
  <mergeCells count="2">
    <mergeCell ref="H2:L2"/>
    <mergeCell ref="N2:R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Mriani</cp:lastModifiedBy>
  <dcterms:created xsi:type="dcterms:W3CDTF">2015-12-23T13:38:26Z</dcterms:created>
  <dcterms:modified xsi:type="dcterms:W3CDTF">2019-03-12T09:06:13Z</dcterms:modified>
</cp:coreProperties>
</file>